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8.231\行政経営課\【【財政共有】】\財政状況資料集\R6(R5)\03提出\"/>
    </mc:Choice>
  </mc:AlternateContent>
  <bookViews>
    <workbookView xWindow="0" yWindow="0" windowWidth="28800" windowHeight="14115" tabRatio="829"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<sst xmlns="http://schemas.openxmlformats.org/spreadsheetml/2006/main" count="1092" uniqueCount="569">
  <si>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</si>
  <si>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</si>
  <si>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</si>
  <si>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</si>
  <si>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</si>
  <si>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</si>
  <si>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</si>
  <si>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</si>
  <si>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</si>
  <si>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</si>
  <si>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</si>
  <si>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</si>
  <si>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</si>
  <si>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</si>
  <si>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</si>
  <si>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</si>
  <si>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</si>
  <si>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</si>
  <si>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</si>
  <si>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</si>
  <si>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</si>
  <si>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</si>
  <si>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</si>
  <si>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</si>
  <si>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</si>
  <si>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</si>
  <si>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</si>
  <si>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</si>
  <si>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</si>
  <si>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</si>
  <si>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</si>
  <si>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</si>
  <si>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</si>
  <si>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</si>
  <si>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</si>
  <si>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</si>
  <si>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</si>
  <si>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</si>
  <si>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</si>
  <si>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</si>
  <si>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</si>
  <si>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</si>
  <si>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</si>
  <si>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</si>
  <si>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</si>
  <si>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</si>
  <si>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</si>
  <si>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</si>
  <si>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</si>
  <si>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</si>
  <si>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</si>
  <si>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</si>
  <si>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</si>
  <si>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</si>
  <si>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</si>
  <si>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</si>
  <si>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</si>
  <si>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</si>
  <si>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</si>
  <si>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</si>
  <si>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</si>
  <si>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</si>
  <si>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</si>
  <si>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</si>
  <si>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</si>
  <si>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</si>
  <si>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</si>
  <si>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</si>
  <si>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</si>
  <si>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</si>
  <si>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</si>
  <si>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</si>
  <si>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</si>
  <si>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</si>
  <si>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</si>
  <si>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</si>
  <si>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</si>
  <si>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</si>
  <si>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</si>
  <si>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</si>
  <si>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</si>
  <si>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</si>
  <si>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</si>
  <si>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</si>
  <si>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</si>
  <si>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</si>
  <si>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</si>
  <si>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</si>
  <si>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</si>
  <si>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</si>
  <si>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</si>
  <si>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</si>
  <si>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</si>
  <si>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</si>
  <si>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</si>
  <si>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</si>
  <si>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</si>
  <si>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</si>
  <si>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</si>
  <si>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</si>
  <si>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</si>
  <si>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</si>
  <si>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</si>
  <si>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</si>
  <si>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</si>
  <si>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</si>
  <si>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</si>
  <si>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</si>
  <si>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</si>
  <si>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</si>
  <si>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</si>
  <si>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</si>
  <si>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</si>
  <si>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</si>
  <si>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</si>
  <si>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</si>
  <si>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</si>
  <si>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</si>
  <si>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</si>
  <si>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</si>
  <si>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</si>
  <si>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</si>
  <si>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</si>
  <si>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</si>
  <si>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</si>
  <si>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</si>
  <si>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</si>
  <si>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</si>
  <si>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</si>
  <si>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</si>
  <si>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</si>
  <si>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</si>
  <si>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</si>
  <si>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</si>
  <si>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</si>
  <si>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</si>
  <si>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</si>
  <si>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</si>
  <si>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</si>
  <si>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</si>
  <si>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</si>
  <si>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</si>
  <si>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</si>
  <si>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</si>
  <si>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</si>
  <si>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</si>
  <si>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</si>
  <si>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</si>
  <si>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</si>
  <si>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</si>
  <si>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</si>
  <si>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</si>
  <si>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</si>
  <si>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</si>
  <si>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</si>
  <si>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</si>
  <si>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</si>
  <si>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</si>
  <si>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</si>
  <si>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</si>
  <si>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</si>
  <si>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</si>
  <si>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</si>
  <si>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</si>
  <si>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</si>
  <si>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</si>
  <si>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</si>
  <si>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</si>
  <si>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</si>
  <si>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</si>
  <si>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</si>
  <si>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</si>
  <si>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</si>
  <si>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</si>
  <si>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</si>
  <si>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</si>
  <si>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</si>
  <si>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</si>
  <si>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</si>
  <si>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</si>
  <si>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</si>
  <si>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</si>
  <si>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</si>
  <si>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</si>
  <si>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</si>
  <si>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</si>
  <si>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</si>
  <si>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</si>
  <si>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</si>
  <si>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</si>
  <si>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</si>
  <si>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</si>
  <si>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</si>
  <si>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</si>
  <si>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</si>
  <si>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</si>
  <si>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</si>
  <si>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</si>
  <si>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</si>
  <si>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</si>
  <si>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</si>
  <si>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</si>
  <si>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山口県美祢市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</si>
  <si>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</si>
  <si>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</si>
  <si>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</si>
  <si>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</si>
  <si>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</si>
  <si>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</si>
  <si>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</si>
  <si>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</si>
  <si>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</si>
  <si>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</si>
  <si>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</si>
  <si>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</si>
  <si>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</si>
  <si>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</si>
  <si>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</si>
  <si>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</si>
  <si>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</si>
  <si>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</si>
  <si>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</si>
  <si>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</si>
  <si>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</si>
  <si>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</si>
  <si>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</si>
  <si>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</si>
  <si>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</si>
  <si>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</si>
  <si>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</si>
  <si>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</si>
  <si>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</si>
  <si>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</si>
  <si>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</si>
  <si>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</si>
  <si>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</si>
  <si>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</si>
  <si>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</si>
  <si>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</si>
  <si>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</si>
  <si>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</si>
  <si>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</si>
  <si>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</si>
  <si>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</si>
  <si>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</si>
  <si>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</si>
  <si>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</si>
  <si>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</si>
  <si>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</si>
  <si>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</si>
  <si>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</si>
  <si>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</si>
  <si>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</si>
  <si>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</si>
  <si>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</si>
  <si>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</si>
  <si>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</si>
  <si>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</si>
  <si>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</si>
  <si>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</si>
  <si>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</si>
  <si>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</si>
  <si>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</si>
  <si>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</si>
  <si>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</si>
  <si>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</si>
  <si>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</si>
  <si>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</si>
  <si>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</si>
  <si>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</si>
  <si>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</si>
  <si>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</si>
  <si>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</si>
  <si>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</si>
  <si>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</si>
  <si>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</si>
  <si>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</si>
  <si>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</si>
  <si>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</si>
  <si>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</si>
  <si>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</si>
  <si>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</si>
  <si>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</si>
  <si>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</si>
  <si>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</si>
  <si>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</si>
  <si>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</si>
  <si>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</si>
  <si>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</si>
  <si>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</si>
  <si>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</si>
  <si>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</si>
  <si>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</si>
  <si>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</si>
  <si>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</si>
  <si>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</si>
  <si>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</si>
  <si>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</si>
  <si>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</si>
  <si>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</si>
  <si>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</si>
  <si>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</si>
  <si>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</si>
  <si>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</si>
  <si>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</si>
  <si>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</si>
  <si>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</si>
  <si>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</si>
  <si>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</si>
  <si>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</si>
  <si>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</si>
  <si>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</si>
  <si>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</si>
  <si>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</si>
  <si>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</si>
  <si>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</si>
  <si>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</si>
  <si>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</si>
  <si>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</si>
  <si>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</si>
  <si>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</si>
  <si>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</si>
  <si>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</si>
  <si>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</si>
  <si>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</si>
  <si>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</si>
  <si>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</si>
  <si>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</si>
  <si>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</si>
  <si>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</si>
  <si>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</si>
  <si>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</si>
  <si>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</si>
  <si>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</si>
  <si>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</si>
  <si>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</si>
  <si>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</si>
  <si>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</si>
  <si>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</si>
  <si>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</si>
  <si>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</si>
  <si>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</si>
  <si>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</si>
  <si>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</si>
  <si>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</si>
  <si>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</si>
  <si>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</si>
  <si>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</si>
  <si>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</si>
  <si>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</si>
  <si>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</si>
  <si>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</si>
  <si>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</si>
  <si>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山口県美祢市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</si>
  <si>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</si>
  <si>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</si>
  <si>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</si>
  <si>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</si>
  <si>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</si>
  <si>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</si>
  <si>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</si>
  <si>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</si>
  <si>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</si>
  <si>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</si>
  <si>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</si>
  <si>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</si>
  <si>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</si>
  <si>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</si>
  <si>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</si>
  <si>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</si>
  <si>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</si>
  <si>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</si>
  <si>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</si>
  <si>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</si>
  <si>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</si>
  <si>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</si>
  <si>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</si>
  <si>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</si>
  <si>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</si>
  <si>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</si>
  <si>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</si>
  <si>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</si>
  <si>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</si>
  <si>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</si>
  <si>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</si>
  <si>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</si>
  <si>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</si>
  <si>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</si>
  <si>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</si>
  <si>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</si>
  <si>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</si>
  <si>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</si>
  <si>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</si>
  <si>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</si>
  <si>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下水道事業会計</t>
    <phoneticPr fontId="5"/>
  </si>
  <si>
    <t>観光事業会計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</si>
  <si>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</si>
  <si>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</si>
  <si>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</si>
  <si>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</si>
  <si>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</si>
  <si>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</si>
  <si>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</si>
  <si>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</si>
  <si>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</si>
  <si>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</si>
  <si>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</si>
  <si>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</si>
  <si>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</si>
  <si>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</si>
  <si>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</si>
  <si>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</si>
  <si>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</si>
  <si>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</si>
  <si>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</si>
  <si>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</si>
  <si>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</si>
  <si>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</si>
  <si>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</si>
  <si>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</si>
  <si>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</si>
  <si>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</si>
  <si>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</si>
  <si>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</si>
  <si>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</si>
  <si>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</si>
  <si>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</si>
  <si>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</si>
  <si>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</si>
  <si>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</si>
  <si>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</si>
  <si>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</si>
  <si>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</si>
  <si>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</si>
  <si>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</si>
  <si>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</si>
  <si>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</si>
  <si>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</si>
  <si>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</si>
  <si>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</si>
  <si>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</si>
  <si>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</si>
  <si>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</si>
  <si>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</si>
  <si>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</si>
  <si>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</si>
  <si>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</si>
  <si>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</si>
  <si>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</si>
  <si>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</si>
  <si>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</si>
  <si>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</si>
  <si>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</si>
  <si>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</si>
  <si>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</si>
  <si>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</si>
  <si>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</si>
  <si>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</si>
  <si>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</si>
  <si>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</si>
  <si>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</si>
  <si>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</si>
  <si>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</si>
  <si>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</si>
  <si>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</si>
  <si>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</si>
  <si>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</si>
  <si>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</si>
  <si>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</si>
  <si>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</si>
  <si>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</si>
  <si>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</si>
  <si>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</si>
  <si>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</si>
  <si>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</si>
  <si>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</si>
  <si>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</si>
  <si>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</si>
  <si>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</si>
  <si>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</si>
  <si>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</si>
  <si>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</si>
  <si>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</si>
  <si>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</si>
  <si>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</si>
  <si>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</si>
  <si>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</si>
  <si>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</si>
  <si>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</si>
  <si>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</si>
  <si>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</si>
  <si>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</si>
  <si>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</si>
  <si>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</si>
  <si>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</si>
  <si>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</si>
  <si>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</si>
  <si>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</si>
  <si>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</si>
  <si>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</si>
  <si>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</si>
  <si>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</si>
  <si>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</si>
  <si>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</si>
  <si>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</si>
  <si>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</si>
  <si>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</si>
  <si>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</si>
  <si>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</si>
  <si>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</si>
  <si>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</si>
  <si>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</si>
  <si>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</si>
  <si>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</si>
  <si>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</si>
  <si>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</si>
  <si>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</si>
  <si>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</si>
  <si>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</si>
  <si>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</si>
  <si>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</si>
  <si>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</si>
  <si>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</si>
  <si>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</si>
  <si>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</si>
  <si>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</si>
  <si>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</si>
  <si>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</si>
  <si>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</si>
  <si>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</si>
  <si>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</si>
  <si>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0.75</t>
  </si>
  <si>
    <t>▲ 0.62</t>
  </si>
  <si>
    <t>▲ 1.58</t>
  </si>
  <si>
    <t>▲ 11.09</t>
  </si>
  <si>
    <t>下水道事業会計</t>
  </si>
  <si>
    <t>病院等事業会計</t>
  </si>
  <si>
    <t>水道事業会計</t>
  </si>
  <si>
    <t>観光事業会計</t>
  </si>
  <si>
    <t>一般会計</t>
  </si>
  <si>
    <t>介護保険事業特別会計</t>
  </si>
  <si>
    <t>国民健康保険事業特別会計</t>
  </si>
  <si>
    <t>後期高齢者医療事業特別会計</t>
  </si>
  <si>
    <t>その他会計（赤字）</t>
  </si>
  <si>
    <t>▲ 0.26</t>
  </si>
  <si>
    <t>▲ 0.25</t>
  </si>
  <si>
    <t>その他会計（黒字）</t>
  </si>
  <si>
    <t>R01</t>
    <phoneticPr fontId="5"/>
  </si>
  <si>
    <t>R02</t>
    <phoneticPr fontId="5"/>
  </si>
  <si>
    <t>R03</t>
    <phoneticPr fontId="5"/>
  </si>
  <si>
    <t>R04</t>
    <phoneticPr fontId="5"/>
  </si>
  <si>
    <t>R05</t>
    <phoneticPr fontId="5"/>
  </si>
  <si>
    <t>-</t>
    <phoneticPr fontId="2"/>
  </si>
  <si>
    <t>美祢観光開発株式会社</t>
    <rPh sb="0" eb="2">
      <t>ミネ</t>
    </rPh>
    <rPh sb="2" eb="4">
      <t>カンコウ</t>
    </rPh>
    <rPh sb="4" eb="6">
      <t>カイハツ</t>
    </rPh>
    <rPh sb="6" eb="8">
      <t>カブシキ</t>
    </rPh>
    <rPh sb="8" eb="10">
      <t>カイシャ</t>
    </rPh>
    <phoneticPr fontId="2"/>
  </si>
  <si>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</si>
  <si>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</si>
  <si>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</si>
  <si>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rPh sb="3" eb="5">
      <t>シマチ</t>
    </rPh>
    <phoneticPr fontId="2"/>
  </si>
  <si>
    <t>山口県市町総合事務組合山口県市町公平委員会特別会計</t>
  </si>
  <si>
    <t>山口県市町総合事務組交通災害共済特別会計</t>
  </si>
  <si>
    <t>山口県市町総合事務組合山口県自治会館管理特別会計</t>
  </si>
  <si>
    <t>山口県後期高齢者医療広域連合一般会計</t>
  </si>
  <si>
    <t>山口県後期高齢者医療広域連合後期高齢者医療特別会計</t>
  </si>
  <si>
    <t>ゆたかなまちづくり基金</t>
    <rPh sb="9" eb="11">
      <t>キキン</t>
    </rPh>
    <phoneticPr fontId="5"/>
  </si>
  <si>
    <t>地域共生基金</t>
    <rPh sb="0" eb="2">
      <t>チイキ</t>
    </rPh>
    <rPh sb="2" eb="4">
      <t>キョウセイ</t>
    </rPh>
    <rPh sb="4" eb="6">
      <t>キキン</t>
    </rPh>
    <phoneticPr fontId="2"/>
  </si>
  <si>
    <t>庁舎等整備基金</t>
    <rPh sb="0" eb="2">
      <t>チョウシャ</t>
    </rPh>
    <rPh sb="2" eb="3">
      <t>トウ</t>
    </rPh>
    <rPh sb="3" eb="5">
      <t>セイビ</t>
    </rPh>
    <rPh sb="5" eb="7">
      <t>キキン</t>
    </rPh>
    <phoneticPr fontId="2"/>
  </si>
  <si>
    <t>ふるさと美祢応援基金</t>
    <rPh sb="4" eb="6">
      <t>ミネ</t>
    </rPh>
    <rPh sb="6" eb="8">
      <t>オウエン</t>
    </rPh>
    <rPh sb="8" eb="10">
      <t>キキン</t>
    </rPh>
    <phoneticPr fontId="2"/>
  </si>
  <si>
    <t>-</t>
    <phoneticPr fontId="2"/>
  </si>
  <si>
    <t>職員退職手当基金</t>
    <rPh sb="0" eb="2">
      <t>ショクイン</t>
    </rPh>
    <rPh sb="2" eb="4">
      <t>タイショク</t>
    </rPh>
    <rPh sb="4" eb="6">
      <t>テアテ</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</si>
</sst>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787-403F-9FF1-CE5894BFE1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54438</c:v>
                </c:pt>
                <c:pt idx="1">
                  <c:v>104559</c:v>
                </c:pt>
                <c:pt idx="2">
                  <c:v>55708</c:v>
                </c:pt>
                <c:pt idx="3">
                  <c:v>129795</c:v>
                </c:pt>
                <c:pt idx="4">
                  <c:v>182297</c:v>
                </c:pt>
              </c:numCache>
            </c:numRef>
          </c:val>
          <c:smooth val="0"/>
          <c:extLst>
            <c:ext xmlns:c16="http://schemas.microsoft.com/office/drawing/2014/chart" uri="{C3380CC4-5D6E-409C-BE32-E72D297353CC}">
              <c16:uniqueId val="{00000001-B787-403F-9FF1-CE5894BFE1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4.53</c:v>
                </c:pt>
                <c:pt idx="1">
                  <c:v>3.8</c:v>
                </c:pt>
                <c:pt idx="2">
                  <c:v>6.35</c:v>
                </c:pt>
                <c:pt idx="3">
                  <c:v>4.9400000000000004</c:v>
                </c:pt>
                <c:pt idx="4">
                  <c:v>2.93</c:v>
                </c:pt>
              </c:numCache>
            </c:numRef>
          </c:val>
          <c:extLst>
            <c:ext xmlns:c16="http://schemas.microsoft.com/office/drawing/2014/chart" uri="{C3380CC4-5D6E-409C-BE32-E72D297353CC}">
              <c16:uniqueId val="{00000000-61CC-4D2A-A92D-D59B4296B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25.51</c:v>
                </c:pt>
                <c:pt idx="1">
                  <c:v>24.94</c:v>
                </c:pt>
                <c:pt idx="2">
                  <c:v>26.85</c:v>
                </c:pt>
                <c:pt idx="3">
                  <c:v>27.58</c:v>
                </c:pt>
                <c:pt idx="4">
                  <c:v>18.46</c:v>
                </c:pt>
              </c:numCache>
            </c:numRef>
          </c:val>
          <c:extLst>
            <c:ext xmlns:c16="http://schemas.microsoft.com/office/drawing/2014/chart" uri="{C3380CC4-5D6E-409C-BE32-E72D297353CC}">
              <c16:uniqueId val="{00000001-61CC-4D2A-A92D-D59B4296BE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-0.62</c:v>
                </c:pt>
                <c:pt idx="2">
                  <c:v>5.37</c:v>
                </c:pt>
                <c:pt idx="3">
                  <c:v>-1.58</c:v>
                </c:pt>
                <c:pt idx="4">
                  <c:v>-11.09</c:v>
                </c:pt>
              </c:numCache>
            </c:numRef>
          </c:val>
          <c:smooth val="0"/>
          <c:extLst>
            <c:ext xmlns:c16="http://schemas.microsoft.com/office/drawing/2014/chart" uri="{C3380CC4-5D6E-409C-BE32-E72D297353CC}">
              <c16:uniqueId val="{00000002-61CC-4D2A-A92D-D59B4296BE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E44-4AAA-8224-DD876BBAC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0.26</c:v>
                </c:pt>
                <c:pt idx="1">
                  <c:v>#N/A</c:v>
                </c:pt>
                <c:pt idx="2">
                  <c:v>0.25</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E44-4AAA-8224-DD876BBACC7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44-4AAA-8224-DD876BBACC7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0.36</c:v>
                </c:pt>
                <c:pt idx="2">
                  <c:v>#N/A</c:v>
                </c:pt>
                <c:pt idx="3">
                  <c:v>0.92</c:v>
                </c:pt>
                <c:pt idx="4">
                  <c:v>#N/A</c:v>
                </c:pt>
                <c:pt idx="5">
                  <c:v>1.4</c:v>
                </c:pt>
                <c:pt idx="6">
                  <c:v>#N/A</c:v>
                </c:pt>
                <c:pt idx="7">
                  <c:v>0.81</c:v>
                </c:pt>
                <c:pt idx="8">
                  <c:v>#N/A</c:v>
                </c:pt>
                <c:pt idx="9">
                  <c:v>0.31</c:v>
                </c:pt>
              </c:numCache>
            </c:numRef>
          </c:val>
          <c:extLst>
            <c:ext xmlns:c16="http://schemas.microsoft.com/office/drawing/2014/chart" uri="{C3380CC4-5D6E-409C-BE32-E72D297353CC}">
              <c16:uniqueId val="{00000003-3E44-4AAA-8224-DD876BBACC7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0.61</c:v>
                </c:pt>
                <c:pt idx="2">
                  <c:v>#N/A</c:v>
                </c:pt>
                <c:pt idx="3">
                  <c:v>0.39</c:v>
                </c:pt>
                <c:pt idx="4">
                  <c:v>#N/A</c:v>
                </c:pt>
                <c:pt idx="5">
                  <c:v>0.34</c:v>
                </c:pt>
                <c:pt idx="6">
                  <c:v>#N/A</c:v>
                </c:pt>
                <c:pt idx="7">
                  <c:v>1.32</c:v>
                </c:pt>
                <c:pt idx="8">
                  <c:v>#N/A</c:v>
                </c:pt>
                <c:pt idx="9">
                  <c:v>2.09</c:v>
                </c:pt>
              </c:numCache>
            </c:numRef>
          </c:val>
          <c:extLst>
            <c:ext xmlns:c16="http://schemas.microsoft.com/office/drawing/2014/chart" uri="{C3380CC4-5D6E-409C-BE32-E72D297353CC}">
              <c16:uniqueId val="{00000004-3E44-4AAA-8224-DD876BBACC7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4.8</c:v>
                </c:pt>
                <c:pt idx="2">
                  <c:v>#N/A</c:v>
                </c:pt>
                <c:pt idx="3">
                  <c:v>4.05</c:v>
                </c:pt>
                <c:pt idx="4">
                  <c:v>#N/A</c:v>
                </c:pt>
                <c:pt idx="5">
                  <c:v>6.35</c:v>
                </c:pt>
                <c:pt idx="6">
                  <c:v>#N/A</c:v>
                </c:pt>
                <c:pt idx="7">
                  <c:v>4.93</c:v>
                </c:pt>
                <c:pt idx="8">
                  <c:v>#N/A</c:v>
                </c:pt>
                <c:pt idx="9">
                  <c:v>2.92</c:v>
                </c:pt>
              </c:numCache>
            </c:numRef>
          </c:val>
          <c:extLst>
            <c:ext xmlns:c16="http://schemas.microsoft.com/office/drawing/2014/chart" uri="{C3380CC4-5D6E-409C-BE32-E72D297353CC}">
              <c16:uniqueId val="{00000005-3E44-4AAA-8224-DD876BBACC77}"/>
            </c:ext>
          </c:extLst>
        </c:ser>
        <c:ser>
          <c:idx val="6"/>
          <c:order val="6"/>
          <c:tx>
            <c:strRef>
              <c:f>データシート!$A$33</c:f>
              <c:strCache>
                <c:ptCount val="1"/>
                <c:pt idx="0">
                  <c:v>観光事業会計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3.96</c:v>
                </c:pt>
                <c:pt idx="4">
                  <c:v>#N/A</c:v>
                </c:pt>
                <c:pt idx="5">
                  <c:v>2.7</c:v>
                </c:pt>
                <c:pt idx="6">
                  <c:v>#N/A</c:v>
                </c:pt>
                <c:pt idx="7">
                  <c:v>3.75</c:v>
                </c:pt>
                <c:pt idx="8">
                  <c:v>#N/A</c:v>
                </c:pt>
                <c:pt idx="9">
                  <c:v>3.82</c:v>
                </c:pt>
              </c:numCache>
            </c:numRef>
          </c:val>
          <c:extLst>
            <c:ext xmlns:c16="http://schemas.microsoft.com/office/drawing/2014/chart" uri="{C3380CC4-5D6E-409C-BE32-E72D297353CC}">
              <c16:uniqueId val="{00000006-3E44-4AAA-8224-DD876BBACC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c:v>
                </c:pt>
                <c:pt idx="2">
                  <c:v>#N/A</c:v>
                </c:pt>
                <c:pt idx="3">
                  <c:v>2.61</c:v>
                </c:pt>
                <c:pt idx="4">
                  <c:v>#N/A</c:v>
                </c:pt>
                <c:pt idx="5">
                  <c:v>3.19</c:v>
                </c:pt>
                <c:pt idx="6">
                  <c:v>#N/A</c:v>
                </c:pt>
                <c:pt idx="7">
                  <c:v>4.24</c:v>
                </c:pt>
                <c:pt idx="8">
                  <c:v>#N/A</c:v>
                </c:pt>
                <c:pt idx="9">
                  <c:v>5.0199999999999996</c:v>
                </c:pt>
              </c:numCache>
            </c:numRef>
          </c:val>
          <c:extLst>
            <c:ext xmlns:c16="http://schemas.microsoft.com/office/drawing/2014/chart" uri="{C3380CC4-5D6E-409C-BE32-E72D297353CC}">
              <c16:uniqueId val="{00000007-3E44-4AAA-8224-DD876BBACC77}"/>
            </c:ext>
          </c:extLst>
        </c:ser>
        <c:ser>
          <c:idx val="8"/>
          <c:order val="8"/>
          <c:tx>
            <c:strRef>
              <c:f>データシート!$A$35</c:f>
              <c:strCache>
                <c:ptCount val="1"/>
                <c:pt idx="0">
                  <c:v>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7.44</c:v>
                </c:pt>
                <c:pt idx="4">
                  <c:v>#N/A</c:v>
                </c:pt>
                <c:pt idx="5">
                  <c:v>7.88</c:v>
                </c:pt>
                <c:pt idx="6">
                  <c:v>#N/A</c:v>
                </c:pt>
                <c:pt idx="7">
                  <c:v>9.2799999999999994</c:v>
                </c:pt>
                <c:pt idx="8">
                  <c:v>#N/A</c:v>
                </c:pt>
                <c:pt idx="9">
                  <c:v>7.59</c:v>
                </c:pt>
              </c:numCache>
            </c:numRef>
          </c:val>
          <c:extLst>
            <c:ext xmlns:c16="http://schemas.microsoft.com/office/drawing/2014/chart" uri="{C3380CC4-5D6E-409C-BE32-E72D297353CC}">
              <c16:uniqueId val="{00000008-3E44-4AAA-8224-DD876BBACC7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9.23</c:v>
                </c:pt>
                <c:pt idx="4">
                  <c:v>#N/A</c:v>
                </c:pt>
                <c:pt idx="5">
                  <c:v>10.64</c:v>
                </c:pt>
                <c:pt idx="6">
                  <c:v>#N/A</c:v>
                </c:pt>
                <c:pt idx="7">
                  <c:v>12.01</c:v>
                </c:pt>
                <c:pt idx="8">
                  <c:v>#N/A</c:v>
                </c:pt>
                <c:pt idx="9">
                  <c:v>12.72</c:v>
                </c:pt>
              </c:numCache>
            </c:numRef>
          </c:val>
          <c:extLst>
            <c:ext xmlns:c16="http://schemas.microsoft.com/office/drawing/2014/chart" uri="{C3380CC4-5D6E-409C-BE32-E72D297353CC}">
              <c16:uniqueId val="{00000009-3E44-4AAA-8224-DD876BBAC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1735</c:v>
                </c:pt>
                <c:pt idx="5">
                  <c:v>1748</c:v>
                </c:pt>
                <c:pt idx="8">
                  <c:v>1654</c:v>
                </c:pt>
                <c:pt idx="11">
                  <c:v>1724</c:v>
                </c:pt>
                <c:pt idx="14">
                  <c:v>1688</c:v>
                </c:pt>
              </c:numCache>
            </c:numRef>
          </c:val>
          <c:extLst>
            <c:ext xmlns:c16="http://schemas.microsoft.com/office/drawing/2014/chart" uri="{C3380CC4-5D6E-409C-BE32-E72D297353CC}">
              <c16:uniqueId val="{00000000-9500-43D2-945B-562FAE2CF7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00-43D2-945B-562FAE2CF7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18</c:v>
                </c:pt>
                <c:pt idx="6">
                  <c:v>11</c:v>
                </c:pt>
                <c:pt idx="9">
                  <c:v>3</c:v>
                </c:pt>
                <c:pt idx="12">
                  <c:v>1</c:v>
                </c:pt>
              </c:numCache>
            </c:numRef>
          </c:val>
          <c:extLst>
            <c:ext xmlns:c16="http://schemas.microsoft.com/office/drawing/2014/chart" uri="{C3380CC4-5D6E-409C-BE32-E72D297353CC}">
              <c16:uniqueId val="{00000002-9500-43D2-945B-562FAE2CF7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0-43D2-945B-562FAE2CF7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689</c:v>
                </c:pt>
                <c:pt idx="3">
                  <c:v>690</c:v>
                </c:pt>
                <c:pt idx="6">
                  <c:v>694</c:v>
                </c:pt>
                <c:pt idx="9">
                  <c:v>695</c:v>
                </c:pt>
                <c:pt idx="12">
                  <c:v>713</c:v>
                </c:pt>
              </c:numCache>
            </c:numRef>
          </c:val>
          <c:extLst>
            <c:ext xmlns:c16="http://schemas.microsoft.com/office/drawing/2014/chart" uri="{C3380CC4-5D6E-409C-BE32-E72D297353CC}">
              <c16:uniqueId val="{00000004-9500-43D2-945B-562FAE2CF7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0-43D2-945B-562FAE2CF7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00-43D2-945B-562FAE2CF7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1719</c:v>
                </c:pt>
                <c:pt idx="3">
                  <c:v>1693</c:v>
                </c:pt>
                <c:pt idx="6">
                  <c:v>1628</c:v>
                </c:pt>
                <c:pt idx="9">
                  <c:v>1746</c:v>
                </c:pt>
                <c:pt idx="12">
                  <c:v>1715</c:v>
                </c:pt>
              </c:numCache>
            </c:numRef>
          </c:val>
          <c:extLst>
            <c:ext xmlns:c16="http://schemas.microsoft.com/office/drawing/2014/chart" uri="{C3380CC4-5D6E-409C-BE32-E72D297353CC}">
              <c16:uniqueId val="{00000007-9500-43D2-945B-562FAE2CF7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700</c:v>
                </c:pt>
                <c:pt idx="2">
                  <c:v>#N/A</c:v>
                </c:pt>
                <c:pt idx="3">
                  <c:v>#N/A</c:v>
                </c:pt>
                <c:pt idx="4">
                  <c:v>653</c:v>
                </c:pt>
                <c:pt idx="5">
                  <c:v>#N/A</c:v>
                </c:pt>
                <c:pt idx="6">
                  <c:v>#N/A</c:v>
                </c:pt>
                <c:pt idx="7">
                  <c:v>679</c:v>
                </c:pt>
                <c:pt idx="8">
                  <c:v>#N/A</c:v>
                </c:pt>
                <c:pt idx="9">
                  <c:v>#N/A</c:v>
                </c:pt>
                <c:pt idx="10">
                  <c:v>720</c:v>
                </c:pt>
                <c:pt idx="11">
                  <c:v>#N/A</c:v>
                </c:pt>
                <c:pt idx="12">
                  <c:v>#N/A</c:v>
                </c:pt>
                <c:pt idx="13">
                  <c:v>741</c:v>
                </c:pt>
                <c:pt idx="14">
                  <c:v>#N/A</c:v>
                </c:pt>
              </c:numCache>
            </c:numRef>
          </c:val>
          <c:smooth val="0"/>
          <c:extLst>
            <c:ext xmlns:c16="http://schemas.microsoft.com/office/drawing/2014/chart" uri="{C3380CC4-5D6E-409C-BE32-E72D297353CC}">
              <c16:uniqueId val="{00000008-9500-43D2-945B-562FAE2CF7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14656</c:v>
                </c:pt>
                <c:pt idx="5">
                  <c:v>14704</c:v>
                </c:pt>
                <c:pt idx="8">
                  <c:v>14232</c:v>
                </c:pt>
                <c:pt idx="11">
                  <c:v>13776</c:v>
                </c:pt>
                <c:pt idx="14">
                  <c:v>13569</c:v>
                </c:pt>
              </c:numCache>
            </c:numRef>
          </c:val>
          <c:extLst>
            <c:ext xmlns:c16="http://schemas.microsoft.com/office/drawing/2014/chart" uri="{C3380CC4-5D6E-409C-BE32-E72D297353CC}">
              <c16:uniqueId val="{00000000-AF77-4BD4-A0DB-4DF51F919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1042</c:v>
                </c:pt>
                <c:pt idx="5">
                  <c:v>939</c:v>
                </c:pt>
                <c:pt idx="8">
                  <c:v>833</c:v>
                </c:pt>
                <c:pt idx="11">
                  <c:v>755</c:v>
                </c:pt>
                <c:pt idx="14">
                  <c:v>688</c:v>
                </c:pt>
              </c:numCache>
            </c:numRef>
          </c:val>
          <c:extLst>
            <c:ext xmlns:c16="http://schemas.microsoft.com/office/drawing/2014/chart" uri="{C3380CC4-5D6E-409C-BE32-E72D297353CC}">
              <c16:uniqueId val="{00000001-AF77-4BD4-A0DB-4DF51F919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6575</c:v>
                </c:pt>
                <c:pt idx="5">
                  <c:v>6692</c:v>
                </c:pt>
                <c:pt idx="8">
                  <c:v>7203</c:v>
                </c:pt>
                <c:pt idx="11">
                  <c:v>7103</c:v>
                </c:pt>
                <c:pt idx="14">
                  <c:v>5875</c:v>
                </c:pt>
              </c:numCache>
            </c:numRef>
          </c:val>
          <c:extLst>
            <c:ext xmlns:c16="http://schemas.microsoft.com/office/drawing/2014/chart" uri="{C3380CC4-5D6E-409C-BE32-E72D297353CC}">
              <c16:uniqueId val="{00000002-AF77-4BD4-A0DB-4DF51F919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77-4BD4-A0DB-4DF51F919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77-4BD4-A0DB-4DF51F919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77-4BD4-A0DB-4DF51F919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2978</c:v>
                </c:pt>
                <c:pt idx="3">
                  <c:v>3012</c:v>
                </c:pt>
                <c:pt idx="6">
                  <c:v>3002</c:v>
                </c:pt>
                <c:pt idx="9">
                  <c:v>2856</c:v>
                </c:pt>
                <c:pt idx="12">
                  <c:v>2933</c:v>
                </c:pt>
              </c:numCache>
            </c:numRef>
          </c:val>
          <c:extLst>
            <c:ext xmlns:c16="http://schemas.microsoft.com/office/drawing/2014/chart" uri="{C3380CC4-5D6E-409C-BE32-E72D297353CC}">
              <c16:uniqueId val="{00000006-AF77-4BD4-A0DB-4DF51F919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F77-4BD4-A0DB-4DF51F919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5754</c:v>
                </c:pt>
                <c:pt idx="3">
                  <c:v>5542</c:v>
                </c:pt>
                <c:pt idx="6">
                  <c:v>5699</c:v>
                </c:pt>
                <c:pt idx="9">
                  <c:v>5942</c:v>
                </c:pt>
                <c:pt idx="12">
                  <c:v>5975</c:v>
                </c:pt>
              </c:numCache>
            </c:numRef>
          </c:val>
          <c:extLst>
            <c:ext xmlns:c16="http://schemas.microsoft.com/office/drawing/2014/chart" uri="{C3380CC4-5D6E-409C-BE32-E72D297353CC}">
              <c16:uniqueId val="{00000008-AF77-4BD4-A0DB-4DF51F919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c:v>
                </c:pt>
                <c:pt idx="3">
                  <c:v>11</c:v>
                </c:pt>
                <c:pt idx="6">
                  <c:v>2</c:v>
                </c:pt>
                <c:pt idx="9">
                  <c:v>0</c:v>
                </c:pt>
                <c:pt idx="12">
                  <c:v>0</c:v>
                </c:pt>
              </c:numCache>
            </c:numRef>
          </c:val>
          <c:extLst>
            <c:ext xmlns:c16="http://schemas.microsoft.com/office/drawing/2014/chart" uri="{C3380CC4-5D6E-409C-BE32-E72D297353CC}">
              <c16:uniqueId val="{00000009-AF77-4BD4-A0DB-4DF51F919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15641</c:v>
                </c:pt>
                <c:pt idx="3">
                  <c:v>16091</c:v>
                </c:pt>
                <c:pt idx="6">
                  <c:v>15749</c:v>
                </c:pt>
                <c:pt idx="9">
                  <c:v>16529</c:v>
                </c:pt>
                <c:pt idx="12">
                  <c:v>19888</c:v>
                </c:pt>
              </c:numCache>
            </c:numRef>
          </c:val>
          <c:extLst>
            <c:ext xmlns:c16="http://schemas.microsoft.com/office/drawing/2014/chart" uri="{C3380CC4-5D6E-409C-BE32-E72D297353CC}">
              <c16:uniqueId val="{0000000A-AF77-4BD4-A0DB-4DF51F919C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2128</c:v>
                </c:pt>
                <c:pt idx="2">
                  <c:v>#N/A</c:v>
                </c:pt>
                <c:pt idx="3">
                  <c:v>#N/A</c:v>
                </c:pt>
                <c:pt idx="4">
                  <c:v>2321</c:v>
                </c:pt>
                <c:pt idx="5">
                  <c:v>#N/A</c:v>
                </c:pt>
                <c:pt idx="6">
                  <c:v>#N/A</c:v>
                </c:pt>
                <c:pt idx="7">
                  <c:v>2184</c:v>
                </c:pt>
                <c:pt idx="8">
                  <c:v>#N/A</c:v>
                </c:pt>
                <c:pt idx="9">
                  <c:v>#N/A</c:v>
                </c:pt>
                <c:pt idx="10">
                  <c:v>3693</c:v>
                </c:pt>
                <c:pt idx="11">
                  <c:v>#N/A</c:v>
                </c:pt>
                <c:pt idx="12">
                  <c:v>#N/A</c:v>
                </c:pt>
                <c:pt idx="13">
                  <c:v>8664</c:v>
                </c:pt>
                <c:pt idx="14">
                  <c:v>#N/A</c:v>
                </c:pt>
              </c:numCache>
            </c:numRef>
          </c:val>
          <c:smooth val="0"/>
          <c:extLst>
            <c:ext xmlns:c16="http://schemas.microsoft.com/office/drawing/2014/chart" uri="{C3380CC4-5D6E-409C-BE32-E72D297353CC}">
              <c16:uniqueId val="{0000000B-AF77-4BD4-A0DB-4DF51F919C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2726</c:v>
                </c:pt>
                <c:pt idx="1">
                  <c:v>2726</c:v>
                </c:pt>
                <c:pt idx="2">
                  <c:v>1827</c:v>
                </c:pt>
              </c:numCache>
            </c:numRef>
          </c:val>
          <c:extLst>
            <c:ext xmlns:c16="http://schemas.microsoft.com/office/drawing/2014/chart" uri="{C3380CC4-5D6E-409C-BE32-E72D297353CC}">
              <c16:uniqueId val="{00000000-6B86-4D53-B33A-BA12921DC1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404</c:v>
                </c:pt>
                <c:pt idx="1">
                  <c:v>404</c:v>
                </c:pt>
                <c:pt idx="2">
                  <c:v>447</c:v>
                </c:pt>
              </c:numCache>
            </c:numRef>
          </c:val>
          <c:extLst>
            <c:ext xmlns:c16="http://schemas.microsoft.com/office/drawing/2014/chart" uri="{C3380CC4-5D6E-409C-BE32-E72D297353CC}">
              <c16:uniqueId val="{00000001-6B86-4D53-B33A-BA12921DC1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2987</c:v>
                </c:pt>
                <c:pt idx="1">
                  <c:v>2838</c:v>
                </c:pt>
                <c:pt idx="2">
                  <c:v>2394</c:v>
                </c:pt>
              </c:numCache>
            </c:numRef>
          </c:val>
          <c:extLst>
            <c:ext xmlns:c16="http://schemas.microsoft.com/office/drawing/2014/chart" uri="{C3380CC4-5D6E-409C-BE32-E72D297353CC}">
              <c16:uniqueId val="{00000002-6B86-4D53-B33A-BA12921DC1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類似団体平均値とほぼ同数値で推移し、ほぼ横ばいの状態となっている。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自主財源の乏しい少子高齢化の進む中山間地域ではあるが、美祢市行政改革大綱に沿って定員管理の適正化を行い、人件費の抑制に努め、美祢市総合計画に沿った事業の選択と集中により最少経費で最大の効果を発揮する行政運営を行い、引き続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49530</xdr:rowOff>
    </xdr:to>
    <xdr:cxnSp macro="">
      <xdr:nvCxnSpPr>
        <xdr:cNvPr id="67" name="直線コネクタ 66"/>
        <xdr:cNvCxnSpPr/>
      </xdr:nvCxnSpPr>
      <xdr:spPr>
        <a:xfrm>
          <a:off x="4114800" y="725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170180</xdr:rowOff>
    </xdr:from>
    <xdr:to>
      <xdr:col>23</xdr:col>
      <xdr:colOff>184150</xdr:colOff>
      <xdr:row>42</xdr:row>
      <xdr:rowOff>100330</xdr:rowOff>
    </xdr:to>
    <xdr:sp macro="" textlink="">
      <xdr:nvSpPr>
        <xdr:cNvPr id="86" name="楕円 85"/>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15257</xdr:rowOff>
    </xdr:from>
    <xdr:ext cx="762000" cy="259045"/>
    <xdr:sp macro="" textlink="">
      <xdr:nvSpPr>
        <xdr:cNvPr id="87" name="財政力該当値テキスト"/>
        <xdr:cNvSpPr txBox="1"/>
      </xdr:nvSpPr>
      <xdr:spPr>
        <a:xfrm>
          <a:off x="50419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110507</xdr:rowOff>
    </xdr:from>
    <xdr:ext cx="736600" cy="259045"/>
    <xdr:sp macro="" textlink="">
      <xdr:nvSpPr>
        <xdr:cNvPr id="89" name="テキスト ボックス 88"/>
        <xdr:cNvSpPr txBox="1"/>
      </xdr:nvSpPr>
      <xdr:spPr>
        <a:xfrm>
          <a:off x="3733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1" name="テキスト ボックス 90"/>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年度は地方税の減収などにより財政構造の硬直化が進み、類似団体平均値比を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行政改革や公営企業会計の健全化への取り組みを通じて経費の削減に努めるとともに、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PDCA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サイクルに基づく施策優先順位の設定等、経営感覚を持った効率的・効果的な行財政運営に努め、経常経費の抑制を図る。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29754</xdr:rowOff>
    </xdr:from>
    <xdr:to>
      <xdr:col>23</xdr:col>
      <xdr:colOff>133350</xdr:colOff>
      <xdr:row>61</xdr:row>
      <xdr:rowOff>95250</xdr:rowOff>
    </xdr:to>
    <xdr:cxnSp macro="">
      <xdr:nvCxnSpPr>
        <xdr:cNvPr id="132" name="直線コネクタ 131"/>
        <xdr:cNvCxnSpPr/>
      </xdr:nvCxnSpPr>
      <xdr:spPr>
        <a:xfrm>
          <a:off x="4114800" y="1048820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61</xdr:row>
      <xdr:rowOff>29754</xdr:rowOff>
    </xdr:to>
    <xdr:cxnSp macro="">
      <xdr:nvCxnSpPr>
        <xdr:cNvPr id="135" name="直線コネクタ 134"/>
        <xdr:cNvCxnSpPr/>
      </xdr:nvCxnSpPr>
      <xdr:spPr>
        <a:xfrm>
          <a:off x="3225800" y="1028827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146050</xdr:rowOff>
    </xdr:to>
    <xdr:cxnSp macro="">
      <xdr:nvCxnSpPr>
        <xdr:cNvPr id="138" name="直線コネクタ 137"/>
        <xdr:cNvCxnSpPr/>
      </xdr:nvCxnSpPr>
      <xdr:spPr>
        <a:xfrm flipV="1">
          <a:off x="2336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163285</xdr:rowOff>
    </xdr:to>
    <xdr:cxnSp macro="">
      <xdr:nvCxnSpPr>
        <xdr:cNvPr id="141" name="直線コネクタ 140"/>
        <xdr:cNvCxnSpPr/>
      </xdr:nvCxnSpPr>
      <xdr:spPr>
        <a:xfrm flipV="1">
          <a:off x="1447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16527</xdr:rowOff>
    </xdr:from>
    <xdr:ext cx="762000" cy="259045"/>
    <xdr:sp macro="" textlink="">
      <xdr:nvSpPr>
        <xdr:cNvPr id="152" name="財政構造の弾力性該当値テキスト"/>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150404</xdr:rowOff>
    </xdr:from>
    <xdr:to>
      <xdr:col>19</xdr:col>
      <xdr:colOff>184150</xdr:colOff>
      <xdr:row>61</xdr:row>
      <xdr:rowOff>80554</xdr:rowOff>
    </xdr:to>
    <xdr:sp macro="" textlink="">
      <xdr:nvSpPr>
        <xdr:cNvPr id="153" name="楕円 152"/>
        <xdr:cNvSpPr/>
      </xdr:nvSpPr>
      <xdr:spPr>
        <a:xfrm>
          <a:off x="4064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65331</xdr:rowOff>
    </xdr:from>
    <xdr:ext cx="736600" cy="259045"/>
    <xdr:sp macro="" textlink="">
      <xdr:nvSpPr>
        <xdr:cNvPr id="154" name="テキスト ボックス 153"/>
        <xdr:cNvSpPr txBox="1"/>
      </xdr:nvSpPr>
      <xdr:spPr>
        <a:xfrm>
          <a:off x="3733800" y="1052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5" name="楕円 154"/>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56" name="テキスト ボックス 155"/>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59" name="楕円 158"/>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0" name="テキスト ボックス 159"/>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円の上昇であり、類似団体平均値よりも、依然として高い状況にある。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が散在しており、また、公共施設も多いため行政効率が悪いが、美祢市行政改革大綱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153295</xdr:rowOff>
    </xdr:from>
    <xdr:to>
      <xdr:col>23</xdr:col>
      <xdr:colOff>133350</xdr:colOff>
      <xdr:row>83</xdr:row>
      <xdr:rowOff>6221</xdr:rowOff>
    </xdr:to>
    <xdr:cxnSp macro="">
      <xdr:nvCxnSpPr>
        <xdr:cNvPr id="196" name="直線コネクタ 195"/>
        <xdr:cNvCxnSpPr/>
      </xdr:nvCxnSpPr>
      <xdr:spPr>
        <a:xfrm>
          <a:off x="4114800" y="14212195"/>
          <a:ext cx="838200" cy="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114494</xdr:rowOff>
    </xdr:from>
    <xdr:to>
      <xdr:col>19</xdr:col>
      <xdr:colOff>133350</xdr:colOff>
      <xdr:row>82</xdr:row>
      <xdr:rowOff>153295</xdr:rowOff>
    </xdr:to>
    <xdr:cxnSp macro="">
      <xdr:nvCxnSpPr>
        <xdr:cNvPr id="199" name="直線コネクタ 198"/>
        <xdr:cNvCxnSpPr/>
      </xdr:nvCxnSpPr>
      <xdr:spPr>
        <a:xfrm>
          <a:off x="3225800" y="14173394"/>
          <a:ext cx="889000" cy="3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88512</xdr:rowOff>
    </xdr:from>
    <xdr:to>
      <xdr:col>15</xdr:col>
      <xdr:colOff>82550</xdr:colOff>
      <xdr:row>82</xdr:row>
      <xdr:rowOff>114494</xdr:rowOff>
    </xdr:to>
    <xdr:cxnSp macro="">
      <xdr:nvCxnSpPr>
        <xdr:cNvPr id="202" name="直線コネクタ 201"/>
        <xdr:cNvCxnSpPr/>
      </xdr:nvCxnSpPr>
      <xdr:spPr>
        <a:xfrm>
          <a:off x="2336800" y="14147412"/>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61134</xdr:rowOff>
    </xdr:from>
    <xdr:to>
      <xdr:col>11</xdr:col>
      <xdr:colOff>31750</xdr:colOff>
      <xdr:row>82</xdr:row>
      <xdr:rowOff>88512</xdr:rowOff>
    </xdr:to>
    <xdr:cxnSp macro="">
      <xdr:nvCxnSpPr>
        <xdr:cNvPr id="205" name="直線コネクタ 204"/>
        <xdr:cNvCxnSpPr/>
      </xdr:nvCxnSpPr>
      <xdr:spPr>
        <a:xfrm>
          <a:off x="1447800" y="14120034"/>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126871</xdr:rowOff>
    </xdr:from>
    <xdr:to>
      <xdr:col>23</xdr:col>
      <xdr:colOff>184150</xdr:colOff>
      <xdr:row>83</xdr:row>
      <xdr:rowOff>57021</xdr:rowOff>
    </xdr:to>
    <xdr:sp macro="" textlink="">
      <xdr:nvSpPr>
        <xdr:cNvPr id="215" name="楕円 214"/>
        <xdr:cNvSpPr/>
      </xdr:nvSpPr>
      <xdr:spPr>
        <a:xfrm>
          <a:off x="4902200" y="141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98948</xdr:rowOff>
    </xdr:from>
    <xdr:ext cx="762000" cy="259045"/>
    <xdr:sp macro="" textlink="">
      <xdr:nvSpPr>
        <xdr:cNvPr id="216" name="人件費・物件費等の状況該当値テキスト"/>
        <xdr:cNvSpPr txBox="1"/>
      </xdr:nvSpPr>
      <xdr:spPr>
        <a:xfrm>
          <a:off x="5041900" y="1415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102495</xdr:rowOff>
    </xdr:from>
    <xdr:to>
      <xdr:col>19</xdr:col>
      <xdr:colOff>184150</xdr:colOff>
      <xdr:row>83</xdr:row>
      <xdr:rowOff>32645</xdr:rowOff>
    </xdr:to>
    <xdr:sp macro="" textlink="">
      <xdr:nvSpPr>
        <xdr:cNvPr id="217" name="楕円 216"/>
        <xdr:cNvSpPr/>
      </xdr:nvSpPr>
      <xdr:spPr>
        <a:xfrm>
          <a:off x="4064000" y="141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17422</xdr:rowOff>
    </xdr:from>
    <xdr:ext cx="736600" cy="259045"/>
    <xdr:sp macro="" textlink="">
      <xdr:nvSpPr>
        <xdr:cNvPr id="218" name="テキスト ボックス 217"/>
        <xdr:cNvSpPr txBox="1"/>
      </xdr:nvSpPr>
      <xdr:spPr>
        <a:xfrm>
          <a:off x="3733800" y="1424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63694</xdr:rowOff>
    </xdr:from>
    <xdr:to>
      <xdr:col>15</xdr:col>
      <xdr:colOff>133350</xdr:colOff>
      <xdr:row>82</xdr:row>
      <xdr:rowOff>165294</xdr:rowOff>
    </xdr:to>
    <xdr:sp macro="" textlink="">
      <xdr:nvSpPr>
        <xdr:cNvPr id="219" name="楕円 218"/>
        <xdr:cNvSpPr/>
      </xdr:nvSpPr>
      <xdr:spPr>
        <a:xfrm>
          <a:off x="3175000" y="141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150071</xdr:rowOff>
    </xdr:from>
    <xdr:ext cx="762000" cy="259045"/>
    <xdr:sp macro="" textlink="">
      <xdr:nvSpPr>
        <xdr:cNvPr id="220" name="テキスト ボックス 219"/>
        <xdr:cNvSpPr txBox="1"/>
      </xdr:nvSpPr>
      <xdr:spPr>
        <a:xfrm>
          <a:off x="2844800" y="142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37712</xdr:rowOff>
    </xdr:from>
    <xdr:to>
      <xdr:col>11</xdr:col>
      <xdr:colOff>82550</xdr:colOff>
      <xdr:row>82</xdr:row>
      <xdr:rowOff>139312</xdr:rowOff>
    </xdr:to>
    <xdr:sp macro="" textlink="">
      <xdr:nvSpPr>
        <xdr:cNvPr id="221" name="楕円 220"/>
        <xdr:cNvSpPr/>
      </xdr:nvSpPr>
      <xdr:spPr>
        <a:xfrm>
          <a:off x="2286000" y="140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124089</xdr:rowOff>
    </xdr:from>
    <xdr:ext cx="762000" cy="259045"/>
    <xdr:sp macro="" textlink="">
      <xdr:nvSpPr>
        <xdr:cNvPr id="222" name="テキスト ボックス 221"/>
        <xdr:cNvSpPr txBox="1"/>
      </xdr:nvSpPr>
      <xdr:spPr>
        <a:xfrm>
          <a:off x="1955800" y="1418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10334</xdr:rowOff>
    </xdr:from>
    <xdr:to>
      <xdr:col>7</xdr:col>
      <xdr:colOff>31750</xdr:colOff>
      <xdr:row>82</xdr:row>
      <xdr:rowOff>111934</xdr:rowOff>
    </xdr:to>
    <xdr:sp macro="" textlink="">
      <xdr:nvSpPr>
        <xdr:cNvPr id="223" name="楕円 222"/>
        <xdr:cNvSpPr/>
      </xdr:nvSpPr>
      <xdr:spPr>
        <a:xfrm>
          <a:off x="1397000" y="140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96711</xdr:rowOff>
    </xdr:from>
    <xdr:ext cx="762000" cy="259045"/>
    <xdr:sp macro="" textlink="">
      <xdr:nvSpPr>
        <xdr:cNvPr id="224" name="テキスト ボックス 223"/>
        <xdr:cNvSpPr txBox="1"/>
      </xdr:nvSpPr>
      <xdr:spPr>
        <a:xfrm>
          <a:off x="1066800" y="141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数値が高い状況にあるため、人事評価制度等の運用を踏まえ、管理職の削減、昇格運用の見直し、高齢層職員の昇給運用見直しなどを行うこととしている。今後も国・地域の民間給与を考慮しつつ、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104422</xdr:rowOff>
    </xdr:to>
    <xdr:cxnSp macro="">
      <xdr:nvCxnSpPr>
        <xdr:cNvPr id="258" name="直線コネクタ 257"/>
        <xdr:cNvCxnSpPr/>
      </xdr:nvCxnSpPr>
      <xdr:spPr>
        <a:xfrm flipV="1">
          <a:off x="16179800" y="149267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158045</xdr:rowOff>
    </xdr:to>
    <xdr:cxnSp macro="">
      <xdr:nvCxnSpPr>
        <xdr:cNvPr id="261" name="直線コネクタ 260"/>
        <xdr:cNvCxnSpPr/>
      </xdr:nvCxnSpPr>
      <xdr:spPr>
        <a:xfrm flipV="1">
          <a:off x="15290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80434</xdr:rowOff>
    </xdr:to>
    <xdr:cxnSp macro="">
      <xdr:nvCxnSpPr>
        <xdr:cNvPr id="264" name="直線コネクタ 263"/>
        <xdr:cNvCxnSpPr/>
      </xdr:nvCxnSpPr>
      <xdr:spPr>
        <a:xfrm flipV="1">
          <a:off x="14401800" y="150741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107245</xdr:rowOff>
    </xdr:to>
    <xdr:cxnSp macro="">
      <xdr:nvCxnSpPr>
        <xdr:cNvPr id="267" name="直線コネクタ 266"/>
        <xdr:cNvCxnSpPr/>
      </xdr:nvCxnSpPr>
      <xdr:spPr>
        <a:xfrm flipV="1">
          <a:off x="13512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1" name="楕円 280"/>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2" name="テキスト ボックス 281"/>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5" name="楕円 284"/>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6" name="テキスト ボックス 285"/>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祢市行政改革大綱の実施計画である集中改革プランの定員管理目標に沿って人件費の抑制に努め、新規職員の採用は抑制し、職員数を削減しているが、人口の減少が大きく影響し、前年度に比べ増となっている。また、依然として類似団体内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人口は散在しているため行政効率が悪いが、引き続き行政改革大綱に基づく行政組織の効率化を進め、市民ニーズや事業の動向に即応した組織構造の再構築や民間活力の導入により、更なる職員数の削減に取り組む。</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6519</xdr:rowOff>
    </xdr:from>
    <xdr:to>
      <xdr:col>81</xdr:col>
      <xdr:colOff>44450</xdr:colOff>
      <xdr:row>63</xdr:row>
      <xdr:rowOff>37888</xdr:rowOff>
    </xdr:to>
    <xdr:cxnSp macro="">
      <xdr:nvCxnSpPr>
        <xdr:cNvPr id="321" name="直線コネクタ 320"/>
        <xdr:cNvCxnSpPr/>
      </xdr:nvCxnSpPr>
      <xdr:spPr>
        <a:xfrm>
          <a:off x="16179800" y="1080786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149818</xdr:rowOff>
    </xdr:from>
    <xdr:to>
      <xdr:col>77</xdr:col>
      <xdr:colOff>44450</xdr:colOff>
      <xdr:row>63</xdr:row>
      <xdr:rowOff>6519</xdr:rowOff>
    </xdr:to>
    <xdr:cxnSp macro="">
      <xdr:nvCxnSpPr>
        <xdr:cNvPr id="324" name="直線コネクタ 323"/>
        <xdr:cNvCxnSpPr/>
      </xdr:nvCxnSpPr>
      <xdr:spPr>
        <a:xfrm>
          <a:off x="15290800" y="107797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118449</xdr:rowOff>
    </xdr:from>
    <xdr:to>
      <xdr:col>72</xdr:col>
      <xdr:colOff>203200</xdr:colOff>
      <xdr:row>62</xdr:row>
      <xdr:rowOff>149818</xdr:rowOff>
    </xdr:to>
    <xdr:cxnSp macro="">
      <xdr:nvCxnSpPr>
        <xdr:cNvPr id="327" name="直線コネクタ 326"/>
        <xdr:cNvCxnSpPr/>
      </xdr:nvCxnSpPr>
      <xdr:spPr>
        <a:xfrm>
          <a:off x="14401800" y="1074834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95123</xdr:rowOff>
    </xdr:from>
    <xdr:to>
      <xdr:col>68</xdr:col>
      <xdr:colOff>152400</xdr:colOff>
      <xdr:row>62</xdr:row>
      <xdr:rowOff>118449</xdr:rowOff>
    </xdr:to>
    <xdr:cxnSp macro="">
      <xdr:nvCxnSpPr>
        <xdr:cNvPr id="330" name="直線コネクタ 329"/>
        <xdr:cNvCxnSpPr/>
      </xdr:nvCxnSpPr>
      <xdr:spPr>
        <a:xfrm>
          <a:off x="13512800" y="1072502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40" name="楕円 339"/>
        <xdr:cNvSpPr/>
      </xdr:nvSpPr>
      <xdr:spPr>
        <a:xfrm>
          <a:off x="16967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130615</xdr:rowOff>
    </xdr:from>
    <xdr:ext cx="762000" cy="259045"/>
    <xdr:sp macro="" textlink="">
      <xdr:nvSpPr>
        <xdr:cNvPr id="341" name="定員管理の状況該当値テキスト"/>
        <xdr:cNvSpPr txBox="1"/>
      </xdr:nvSpPr>
      <xdr:spPr>
        <a:xfrm>
          <a:off x="17106900" y="107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127169</xdr:rowOff>
    </xdr:from>
    <xdr:to>
      <xdr:col>77</xdr:col>
      <xdr:colOff>95250</xdr:colOff>
      <xdr:row>63</xdr:row>
      <xdr:rowOff>57319</xdr:rowOff>
    </xdr:to>
    <xdr:sp macro="" textlink="">
      <xdr:nvSpPr>
        <xdr:cNvPr id="342" name="楕円 341"/>
        <xdr:cNvSpPr/>
      </xdr:nvSpPr>
      <xdr:spPr>
        <a:xfrm>
          <a:off x="16129000" y="10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42096</xdr:rowOff>
    </xdr:from>
    <xdr:ext cx="736600" cy="259045"/>
    <xdr:sp macro="" textlink="">
      <xdr:nvSpPr>
        <xdr:cNvPr id="343" name="テキスト ボックス 342"/>
        <xdr:cNvSpPr txBox="1"/>
      </xdr:nvSpPr>
      <xdr:spPr>
        <a:xfrm>
          <a:off x="15798800" y="1084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99018</xdr:rowOff>
    </xdr:from>
    <xdr:to>
      <xdr:col>73</xdr:col>
      <xdr:colOff>44450</xdr:colOff>
      <xdr:row>63</xdr:row>
      <xdr:rowOff>29168</xdr:rowOff>
    </xdr:to>
    <xdr:sp macro="" textlink="">
      <xdr:nvSpPr>
        <xdr:cNvPr id="344" name="楕円 343"/>
        <xdr:cNvSpPr/>
      </xdr:nvSpPr>
      <xdr:spPr>
        <a:xfrm>
          <a:off x="15240000" y="107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13945</xdr:rowOff>
    </xdr:from>
    <xdr:ext cx="762000" cy="259045"/>
    <xdr:sp macro="" textlink="">
      <xdr:nvSpPr>
        <xdr:cNvPr id="345" name="テキスト ボックス 344"/>
        <xdr:cNvSpPr txBox="1"/>
      </xdr:nvSpPr>
      <xdr:spPr>
        <a:xfrm>
          <a:off x="14909800" y="108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67649</xdr:rowOff>
    </xdr:from>
    <xdr:to>
      <xdr:col>68</xdr:col>
      <xdr:colOff>203200</xdr:colOff>
      <xdr:row>62</xdr:row>
      <xdr:rowOff>169249</xdr:rowOff>
    </xdr:to>
    <xdr:sp macro="" textlink="">
      <xdr:nvSpPr>
        <xdr:cNvPr id="346" name="楕円 345"/>
        <xdr:cNvSpPr/>
      </xdr:nvSpPr>
      <xdr:spPr>
        <a:xfrm>
          <a:off x="143510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154026</xdr:rowOff>
    </xdr:from>
    <xdr:ext cx="762000" cy="259045"/>
    <xdr:sp macro="" textlink="">
      <xdr:nvSpPr>
        <xdr:cNvPr id="347" name="テキスト ボックス 346"/>
        <xdr:cNvSpPr txBox="1"/>
      </xdr:nvSpPr>
      <xdr:spPr>
        <a:xfrm>
          <a:off x="14020800" y="107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44323</xdr:rowOff>
    </xdr:from>
    <xdr:to>
      <xdr:col>64</xdr:col>
      <xdr:colOff>152400</xdr:colOff>
      <xdr:row>62</xdr:row>
      <xdr:rowOff>145923</xdr:rowOff>
    </xdr:to>
    <xdr:sp macro="" textlink="">
      <xdr:nvSpPr>
        <xdr:cNvPr id="348" name="楕円 347"/>
        <xdr:cNvSpPr/>
      </xdr:nvSpPr>
      <xdr:spPr>
        <a:xfrm>
          <a:off x="13462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130700</xdr:rowOff>
    </xdr:from>
    <xdr:ext cx="762000" cy="259045"/>
    <xdr:sp macro="" textlink="">
      <xdr:nvSpPr>
        <xdr:cNvPr id="349" name="テキスト ボックス 348"/>
        <xdr:cNvSpPr txBox="1"/>
      </xdr:nvSpPr>
      <xdr:spPr>
        <a:xfrm>
          <a:off x="13131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新規発行地方債の償還が始まっていないため、前年度と比較し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ポイントの増加となっており、類似団体均値より低い数値である。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今後は、新規発行地方債の償還が始まることに伴い上昇していくと見込まれる。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引き続き普通建設事業等の必要性・効率性・緊急度を勘案しながら事業の取捨選択を行い、地方債の発行を抑制することにより比率の改善を図る。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5927</xdr:rowOff>
    </xdr:to>
    <xdr:cxnSp macro="">
      <xdr:nvCxnSpPr>
        <xdr:cNvPr id="383" name="直線コネクタ 382"/>
        <xdr:cNvCxnSpPr/>
      </xdr:nvCxnSpPr>
      <xdr:spPr>
        <a:xfrm>
          <a:off x="16179800" y="63435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36</xdr:row>
      <xdr:rowOff>171344</xdr:rowOff>
    </xdr:to>
    <xdr:cxnSp macro="">
      <xdr:nvCxnSpPr>
        <xdr:cNvPr id="386" name="直線コネクタ 385"/>
        <xdr:cNvCxnSpPr/>
      </xdr:nvCxnSpPr>
      <xdr:spPr>
        <a:xfrm>
          <a:off x="15290800" y="6343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17992</xdr:rowOff>
    </xdr:to>
    <xdr:cxnSp macro="">
      <xdr:nvCxnSpPr>
        <xdr:cNvPr id="389" name="直線コネクタ 388"/>
        <xdr:cNvCxnSpPr/>
      </xdr:nvCxnSpPr>
      <xdr:spPr>
        <a:xfrm flipV="1">
          <a:off x="14401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56197</xdr:rowOff>
    </xdr:to>
    <xdr:cxnSp macro="">
      <xdr:nvCxnSpPr>
        <xdr:cNvPr id="392" name="直線コネクタ 391"/>
        <xdr:cNvCxnSpPr/>
      </xdr:nvCxnSpPr>
      <xdr:spPr>
        <a:xfrm flipV="1">
          <a:off x="13512800" y="636164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4" name="楕円 403"/>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5" name="テキスト ボックス 404"/>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6" name="楕円 405"/>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7" name="テキスト ボックス 406"/>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08" name="楕円 407"/>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09" name="テキスト ボックス 408"/>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0" name="楕円 409"/>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11" name="テキスト ボックス 410"/>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本庁舎整備事業、給食センター整備事業などの建設事業の実施に伴う新規地方債の発行により、前年度に比べ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ポイント増加し、類似団体平均値に比べ負担が増加している。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した施設の更新時期が到来しており、今後、将来負担が増加する見込みではあるが、プライマリーバランスに留意するとともに、次世代の負担が過度にならないように努めながら、地方債の活用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156041</xdr:rowOff>
    </xdr:from>
    <xdr:to>
      <xdr:col>81</xdr:col>
      <xdr:colOff>44450</xdr:colOff>
      <xdr:row>18</xdr:row>
      <xdr:rowOff>119465</xdr:rowOff>
    </xdr:to>
    <xdr:cxnSp macro="">
      <xdr:nvCxnSpPr>
        <xdr:cNvPr id="445" name="直線コネクタ 444"/>
        <xdr:cNvCxnSpPr/>
      </xdr:nvCxnSpPr>
      <xdr:spPr>
        <a:xfrm>
          <a:off x="16179800" y="2727791"/>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156041</xdr:rowOff>
    </xdr:to>
    <xdr:cxnSp macro="">
      <xdr:nvCxnSpPr>
        <xdr:cNvPr id="448" name="直線コネクタ 447"/>
        <xdr:cNvCxnSpPr/>
      </xdr:nvCxnSpPr>
      <xdr:spPr>
        <a:xfrm>
          <a:off x="15290800" y="2573359"/>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24934</xdr:rowOff>
    </xdr:to>
    <xdr:cxnSp macro="">
      <xdr:nvCxnSpPr>
        <xdr:cNvPr id="451" name="直線コネクタ 450"/>
        <xdr:cNvCxnSpPr/>
      </xdr:nvCxnSpPr>
      <xdr:spPr>
        <a:xfrm flipV="1">
          <a:off x="14401800" y="2573359"/>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11261</xdr:rowOff>
    </xdr:from>
    <xdr:to>
      <xdr:col>68</xdr:col>
      <xdr:colOff>152400</xdr:colOff>
      <xdr:row>15</xdr:row>
      <xdr:rowOff>24934</xdr:rowOff>
    </xdr:to>
    <xdr:cxnSp macro="">
      <xdr:nvCxnSpPr>
        <xdr:cNvPr id="454" name="直線コネクタ 453"/>
        <xdr:cNvCxnSpPr/>
      </xdr:nvCxnSpPr>
      <xdr:spPr>
        <a:xfrm>
          <a:off x="13512800" y="2583011"/>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68665</xdr:rowOff>
    </xdr:from>
    <xdr:to>
      <xdr:col>81</xdr:col>
      <xdr:colOff>95250</xdr:colOff>
      <xdr:row>18</xdr:row>
      <xdr:rowOff>170265</xdr:rowOff>
    </xdr:to>
    <xdr:sp macro="" textlink="">
      <xdr:nvSpPr>
        <xdr:cNvPr id="464" name="楕円 463"/>
        <xdr:cNvSpPr/>
      </xdr:nvSpPr>
      <xdr:spPr>
        <a:xfrm>
          <a:off x="169672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40742</xdr:rowOff>
    </xdr:from>
    <xdr:ext cx="762000" cy="259045"/>
    <xdr:sp macro="" textlink="">
      <xdr:nvSpPr>
        <xdr:cNvPr id="465" name="将来負担の状況該当値テキスト"/>
        <xdr:cNvSpPr txBox="1"/>
      </xdr:nvSpPr>
      <xdr:spPr>
        <a:xfrm>
          <a:off x="17106900" y="312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105241</xdr:rowOff>
    </xdr:from>
    <xdr:to>
      <xdr:col>77</xdr:col>
      <xdr:colOff>95250</xdr:colOff>
      <xdr:row>16</xdr:row>
      <xdr:rowOff>35391</xdr:rowOff>
    </xdr:to>
    <xdr:sp macro="" textlink="">
      <xdr:nvSpPr>
        <xdr:cNvPr id="466" name="楕円 465"/>
        <xdr:cNvSpPr/>
      </xdr:nvSpPr>
      <xdr:spPr>
        <a:xfrm>
          <a:off x="16129000" y="267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20168</xdr:rowOff>
    </xdr:from>
    <xdr:ext cx="736600" cy="259045"/>
    <xdr:sp macro="" textlink="">
      <xdr:nvSpPr>
        <xdr:cNvPr id="467" name="テキスト ボックス 466"/>
        <xdr:cNvSpPr txBox="1"/>
      </xdr:nvSpPr>
      <xdr:spPr>
        <a:xfrm>
          <a:off x="15798800" y="276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68" name="楕円 467"/>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69" name="テキスト ボックス 468"/>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145584</xdr:rowOff>
    </xdr:from>
    <xdr:to>
      <xdr:col>68</xdr:col>
      <xdr:colOff>203200</xdr:colOff>
      <xdr:row>15</xdr:row>
      <xdr:rowOff>75734</xdr:rowOff>
    </xdr:to>
    <xdr:sp macro="" textlink="">
      <xdr:nvSpPr>
        <xdr:cNvPr id="470" name="楕円 469"/>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85911</xdr:rowOff>
    </xdr:from>
    <xdr:ext cx="762000" cy="259045"/>
    <xdr:sp macro="" textlink="">
      <xdr:nvSpPr>
        <xdr:cNvPr id="471" name="テキスト ボックス 470"/>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131911</xdr:rowOff>
    </xdr:from>
    <xdr:to>
      <xdr:col>64</xdr:col>
      <xdr:colOff>152400</xdr:colOff>
      <xdr:row>15</xdr:row>
      <xdr:rowOff>62061</xdr:rowOff>
    </xdr:to>
    <xdr:sp macro="" textlink="">
      <xdr:nvSpPr>
        <xdr:cNvPr id="472" name="楕円 47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72238</xdr:rowOff>
    </xdr:from>
    <xdr:ext cx="762000" cy="259045"/>
    <xdr:sp macro="" textlink="">
      <xdr:nvSpPr>
        <xdr:cNvPr id="473" name="テキスト ボックス 472"/>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定年延長による退職者</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市面積が広く、公共施設が散在しているため行政効率が悪いことも高止まりしている要因である。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美祢市行政改革大綱に沿って人件費の抑制に努め、行政組織の効率化を進め、市民ニーズや事業の動向に即応した組織構造の再構築や民間活力の導入により、人件費の削減を図る。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46990</xdr:rowOff>
    </xdr:to>
    <xdr:cxnSp macro="">
      <xdr:nvCxnSpPr>
        <xdr:cNvPr id="66" name="直線コネクタ 65"/>
        <xdr:cNvCxnSpPr/>
      </xdr:nvCxnSpPr>
      <xdr:spPr>
        <a:xfrm flipV="1">
          <a:off x="3987800" y="670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46990</xdr:rowOff>
    </xdr:to>
    <xdr:cxnSp macro="">
      <xdr:nvCxnSpPr>
        <xdr:cNvPr id="69" name="直線コネクタ 68"/>
        <xdr:cNvCxnSpPr/>
      </xdr:nvCxnSpPr>
      <xdr:spPr>
        <a:xfrm>
          <a:off x="3098800" y="663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1270</xdr:rowOff>
    </xdr:to>
    <xdr:cxnSp macro="">
      <xdr:nvCxnSpPr>
        <xdr:cNvPr id="72" name="直線コネクタ 71"/>
        <xdr:cNvCxnSpPr/>
      </xdr:nvCxnSpPr>
      <xdr:spPr>
        <a:xfrm flipV="1">
          <a:off x="2209800" y="663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39</xdr:row>
      <xdr:rowOff>1270</xdr:rowOff>
    </xdr:to>
    <xdr:cxnSp macro="">
      <xdr:nvCxnSpPr>
        <xdr:cNvPr id="75" name="直線コネクタ 74"/>
        <xdr:cNvCxnSpPr/>
      </xdr:nvCxnSpPr>
      <xdr:spPr>
        <a:xfrm>
          <a:off x="1320800" y="6565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物価高騰の影響により前年度より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面積が広いうえ人口が散在しているため行政効率が悪く、老朽化した公共施設が多いことにより維持管理経費が増大しているが、公共施設の適正管理を検討するなかで、市民サービスを低下させないよう運営経費の節減を図り、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20320</xdr:rowOff>
    </xdr:to>
    <xdr:cxnSp macro="">
      <xdr:nvCxnSpPr>
        <xdr:cNvPr id="127" name="直線コネクタ 126"/>
        <xdr:cNvCxnSpPr/>
      </xdr:nvCxnSpPr>
      <xdr:spPr>
        <a:xfrm>
          <a:off x="15671800" y="3053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138430</xdr:rowOff>
    </xdr:to>
    <xdr:cxnSp macro="">
      <xdr:nvCxnSpPr>
        <xdr:cNvPr id="130" name="直線コネクタ 129"/>
        <xdr:cNvCxnSpPr/>
      </xdr:nvCxnSpPr>
      <xdr:spPr>
        <a:xfrm>
          <a:off x="14782800" y="296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62230</xdr:rowOff>
    </xdr:to>
    <xdr:cxnSp macro="">
      <xdr:nvCxnSpPr>
        <xdr:cNvPr id="133" name="直線コネクタ 132"/>
        <xdr:cNvCxnSpPr/>
      </xdr:nvCxnSpPr>
      <xdr:spPr>
        <a:xfrm flipV="1">
          <a:off x="13893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138430</xdr:rowOff>
    </xdr:to>
    <xdr:cxnSp macro="">
      <xdr:nvCxnSpPr>
        <xdr:cNvPr id="136" name="直線コネクタ 135"/>
        <xdr:cNvCxnSpPr/>
      </xdr:nvCxnSpPr>
      <xdr:spPr>
        <a:xfrm flipV="1">
          <a:off x="13004800" y="2976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生活保護費や物価高騰対策事業などの実施により前年度から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引き続き扶助費における資格審査の適正化に努めるとともに、各種手当等の事務を適正に行う。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95250</xdr:rowOff>
    </xdr:to>
    <xdr:cxnSp macro="">
      <xdr:nvCxnSpPr>
        <xdr:cNvPr id="188" name="直線コネクタ 187"/>
        <xdr:cNvCxnSpPr/>
      </xdr:nvCxnSpPr>
      <xdr:spPr>
        <a:xfrm>
          <a:off x="3987800" y="939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54</xdr:row>
      <xdr:rowOff>152400</xdr:rowOff>
    </xdr:to>
    <xdr:cxnSp macro="">
      <xdr:nvCxnSpPr>
        <xdr:cNvPr id="191" name="直線コネクタ 190"/>
        <xdr:cNvCxnSpPr/>
      </xdr:nvCxnSpPr>
      <xdr:spPr>
        <a:xfrm flipV="1">
          <a:off x="3098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95250</xdr:rowOff>
    </xdr:to>
    <xdr:cxnSp macro="">
      <xdr:nvCxnSpPr>
        <xdr:cNvPr id="194" name="直線コネクタ 193"/>
        <xdr:cNvCxnSpPr/>
      </xdr:nvCxnSpPr>
      <xdr:spPr>
        <a:xfrm flipV="1">
          <a:off x="2209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101600</xdr:rowOff>
    </xdr:to>
    <xdr:cxnSp macro="">
      <xdr:nvCxnSpPr>
        <xdr:cNvPr id="197" name="直線コネクタ 196"/>
        <xdr:cNvCxnSpPr/>
      </xdr:nvCxnSpPr>
      <xdr:spPr>
        <a:xfrm flipV="1">
          <a:off x="1320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3" name="楕円 212"/>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4" name="テキスト ボックス 213"/>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今後とも行財政運営の健全化を図り、より一層の経費削減に努める。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88900</xdr:rowOff>
    </xdr:to>
    <xdr:cxnSp macro="">
      <xdr:nvCxnSpPr>
        <xdr:cNvPr id="251" name="直線コネクタ 250"/>
        <xdr:cNvCxnSpPr/>
      </xdr:nvCxnSpPr>
      <xdr:spPr>
        <a:xfrm flipV="1">
          <a:off x="15671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88900</xdr:rowOff>
    </xdr:to>
    <xdr:cxnSp macro="">
      <xdr:nvCxnSpPr>
        <xdr:cNvPr id="254" name="直線コネクタ 253"/>
        <xdr:cNvCxnSpPr/>
      </xdr:nvCxnSpPr>
      <xdr:spPr>
        <a:xfrm>
          <a:off x="14782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121557</xdr:rowOff>
    </xdr:to>
    <xdr:cxnSp macro="">
      <xdr:nvCxnSpPr>
        <xdr:cNvPr id="257" name="直線コネクタ 256"/>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165100</xdr:rowOff>
    </xdr:to>
    <xdr:cxnSp macro="">
      <xdr:nvCxnSpPr>
        <xdr:cNvPr id="260" name="直線コネクタ 259"/>
        <xdr:cNvCxnSpPr/>
      </xdr:nvCxnSpPr>
      <xdr:spPr>
        <a:xfrm flipV="1">
          <a:off x="13004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ポイント高い状況にある。これは公営企業会計に対する繰出金が多額になっていることが要因である。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17272</xdr:rowOff>
    </xdr:to>
    <xdr:cxnSp macro="">
      <xdr:nvCxnSpPr>
        <xdr:cNvPr id="309" name="直線コネクタ 308"/>
        <xdr:cNvCxnSpPr/>
      </xdr:nvCxnSpPr>
      <xdr:spPr>
        <a:xfrm>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12" name="直線コネクタ 311"/>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106426</xdr:rowOff>
    </xdr:to>
    <xdr:cxnSp macro="">
      <xdr:nvCxnSpPr>
        <xdr:cNvPr id="315" name="直線コネクタ 314"/>
        <xdr:cNvCxnSpPr/>
      </xdr:nvCxnSpPr>
      <xdr:spPr>
        <a:xfrm flipV="1">
          <a:off x="13893800" y="6427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106426</xdr:rowOff>
    </xdr:to>
    <xdr:cxnSp macro="">
      <xdr:nvCxnSpPr>
        <xdr:cNvPr id="318" name="直線コネクタ 317"/>
        <xdr:cNvCxnSpPr/>
      </xdr:nvCxnSpPr>
      <xdr:spPr>
        <a:xfrm>
          <a:off x="13004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3" name="テキスト ボックス 332"/>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4" name="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前年度と比べやや減少しており、類似団体平均値を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普通建設事業における適債事業の効率的選択により新規の市債発行を抑制し地方債の償還が進んだ事により減少している。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引き続き新発債の抑制に努め、繰上償還の検討を行うなど、後年度負担の軽減を図ることとしている。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138430</xdr:rowOff>
    </xdr:to>
    <xdr:cxnSp macro="">
      <xdr:nvCxnSpPr>
        <xdr:cNvPr id="369" name="直線コネクタ 368"/>
        <xdr:cNvCxnSpPr/>
      </xdr:nvCxnSpPr>
      <xdr:spPr>
        <a:xfrm>
          <a:off x="3987800" y="12825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138430</xdr:rowOff>
    </xdr:to>
    <xdr:cxnSp macro="">
      <xdr:nvCxnSpPr>
        <xdr:cNvPr id="372" name="直線コネクタ 371"/>
        <xdr:cNvCxnSpPr/>
      </xdr:nvCxnSpPr>
      <xdr:spPr>
        <a:xfrm>
          <a:off x="3098800" y="12795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107950</xdr:rowOff>
    </xdr:from>
    <xdr:to>
      <xdr:col>15</xdr:col>
      <xdr:colOff>98425</xdr:colOff>
      <xdr:row>74</xdr:row>
      <xdr:rowOff>132715</xdr:rowOff>
    </xdr:to>
    <xdr:cxnSp macro="">
      <xdr:nvCxnSpPr>
        <xdr:cNvPr id="375" name="直線コネクタ 374"/>
        <xdr:cNvCxnSpPr/>
      </xdr:nvCxnSpPr>
      <xdr:spPr>
        <a:xfrm flipV="1">
          <a:off x="2209800" y="12795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138430</xdr:rowOff>
    </xdr:to>
    <xdr:cxnSp macro="">
      <xdr:nvCxnSpPr>
        <xdr:cNvPr id="378" name="直線コネクタ 377"/>
        <xdr:cNvCxnSpPr/>
      </xdr:nvCxnSpPr>
      <xdr:spPr>
        <a:xfrm flipV="1">
          <a:off x="1320800" y="12820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8" name="楕円 387"/>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89" name="公債費該当値テキスト"/>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90" name="楕円 389"/>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91" name="テキスト ボックス 390"/>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2" name="楕円 391"/>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3" name="テキスト ボックス 392"/>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96" name="楕円 395"/>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97" name="テキスト ボックス 396"/>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ポイント上回っている。物件費、補助費等の義務的経費が縮減できず、比率が大きくなったことが主な理由である。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今後は、美祢市行政改革大綱に基づき見直しや削減を行うとともに、公営企業会計の健全化に取り組む。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19558</xdr:rowOff>
    </xdr:to>
    <xdr:cxnSp macro="">
      <xdr:nvCxnSpPr>
        <xdr:cNvPr id="428" name="直線コネクタ 427"/>
        <xdr:cNvCxnSpPr/>
      </xdr:nvCxnSpPr>
      <xdr:spPr>
        <a:xfrm>
          <a:off x="15671800" y="134772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104139</xdr:rowOff>
    </xdr:to>
    <xdr:cxnSp macro="">
      <xdr:nvCxnSpPr>
        <xdr:cNvPr id="431" name="直線コネクタ 430"/>
        <xdr:cNvCxnSpPr/>
      </xdr:nvCxnSpPr>
      <xdr:spPr>
        <a:xfrm>
          <a:off x="14782800" y="132852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44704</xdr:rowOff>
    </xdr:to>
    <xdr:cxnSp macro="">
      <xdr:nvCxnSpPr>
        <xdr:cNvPr id="434" name="直線コネクタ 433"/>
        <xdr:cNvCxnSpPr/>
      </xdr:nvCxnSpPr>
      <xdr:spPr>
        <a:xfrm flipV="1">
          <a:off x="13893800" y="132852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53848</xdr:rowOff>
    </xdr:to>
    <xdr:cxnSp macro="">
      <xdr:nvCxnSpPr>
        <xdr:cNvPr id="437" name="直線コネクタ 436"/>
        <xdr:cNvCxnSpPr/>
      </xdr:nvCxnSpPr>
      <xdr:spPr>
        <a:xfrm flipV="1">
          <a:off x="13004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7" name="楕円 446"/>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8"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9" name="楕円 448"/>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0" name="テキスト ボックス 449"/>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1" name="楕円 450"/>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2" name="テキスト ボックス 451"/>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3" name="楕円 452"/>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4" name="テキスト ボックス 453"/>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104673</xdr:rowOff>
    </xdr:from>
    <xdr:to>
      <xdr:col>29</xdr:col>
      <xdr:colOff>127000</xdr:colOff>
      <xdr:row>14</xdr:row>
      <xdr:rowOff>116332</xdr:rowOff>
    </xdr:to>
    <xdr:cxnSp macro="">
      <xdr:nvCxnSpPr>
        <xdr:cNvPr id="52" name="直線コネクタ 51"/>
        <xdr:cNvCxnSpPr/>
      </xdr:nvCxnSpPr>
      <xdr:spPr bwMode="auto">
        <a:xfrm flipV="1">
          <a:off x="5003800" y="2552598"/>
          <a:ext cx="6477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116332</xdr:rowOff>
    </xdr:from>
    <xdr:to>
      <xdr:col>26</xdr:col>
      <xdr:colOff>50800</xdr:colOff>
      <xdr:row>15</xdr:row>
      <xdr:rowOff>30825</xdr:rowOff>
    </xdr:to>
    <xdr:cxnSp macro="">
      <xdr:nvCxnSpPr>
        <xdr:cNvPr id="55" name="直線コネクタ 54"/>
        <xdr:cNvCxnSpPr/>
      </xdr:nvCxnSpPr>
      <xdr:spPr bwMode="auto">
        <a:xfrm flipV="1">
          <a:off x="4305300" y="2564257"/>
          <a:ext cx="698500" cy="8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30825</xdr:rowOff>
    </xdr:from>
    <xdr:to>
      <xdr:col>22</xdr:col>
      <xdr:colOff>114300</xdr:colOff>
      <xdr:row>15</xdr:row>
      <xdr:rowOff>68576</xdr:rowOff>
    </xdr:to>
    <xdr:cxnSp macro="">
      <xdr:nvCxnSpPr>
        <xdr:cNvPr id="58" name="直線コネクタ 57"/>
        <xdr:cNvCxnSpPr/>
      </xdr:nvCxnSpPr>
      <xdr:spPr bwMode="auto">
        <a:xfrm flipV="1">
          <a:off x="3606800" y="2650200"/>
          <a:ext cx="698500" cy="37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68576</xdr:rowOff>
    </xdr:from>
    <xdr:to>
      <xdr:col>18</xdr:col>
      <xdr:colOff>177800</xdr:colOff>
      <xdr:row>15</xdr:row>
      <xdr:rowOff>139334</xdr:rowOff>
    </xdr:to>
    <xdr:cxnSp macro="">
      <xdr:nvCxnSpPr>
        <xdr:cNvPr id="61" name="直線コネクタ 60"/>
        <xdr:cNvCxnSpPr/>
      </xdr:nvCxnSpPr>
      <xdr:spPr bwMode="auto">
        <a:xfrm flipV="1">
          <a:off x="2908300" y="2687951"/>
          <a:ext cx="698500" cy="7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53873</xdr:rowOff>
    </xdr:from>
    <xdr:to>
      <xdr:col>29</xdr:col>
      <xdr:colOff>177800</xdr:colOff>
      <xdr:row>14</xdr:row>
      <xdr:rowOff>155473</xdr:rowOff>
    </xdr:to>
    <xdr:sp macro="" textlink="">
      <xdr:nvSpPr>
        <xdr:cNvPr id="71" name="楕円 70"/>
        <xdr:cNvSpPr/>
      </xdr:nvSpPr>
      <xdr:spPr bwMode="auto">
        <a:xfrm>
          <a:off x="5600700" y="250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70400</xdr:rowOff>
    </xdr:from>
    <xdr:ext cx="762000" cy="259045"/>
    <xdr:sp macro="" textlink="">
      <xdr:nvSpPr>
        <xdr:cNvPr id="72" name="人口1人当たり決算額の推移該当値テキスト130"/>
        <xdr:cNvSpPr txBox="1"/>
      </xdr:nvSpPr>
      <xdr:spPr>
        <a:xfrm>
          <a:off x="5740400" y="23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65532</xdr:rowOff>
    </xdr:from>
    <xdr:to>
      <xdr:col>26</xdr:col>
      <xdr:colOff>101600</xdr:colOff>
      <xdr:row>14</xdr:row>
      <xdr:rowOff>167132</xdr:rowOff>
    </xdr:to>
    <xdr:sp macro="" textlink="">
      <xdr:nvSpPr>
        <xdr:cNvPr id="73" name="楕円 72"/>
        <xdr:cNvSpPr/>
      </xdr:nvSpPr>
      <xdr:spPr bwMode="auto">
        <a:xfrm>
          <a:off x="4953000" y="2513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5859</xdr:rowOff>
    </xdr:from>
    <xdr:ext cx="736600" cy="259045"/>
    <xdr:sp macro="" textlink="">
      <xdr:nvSpPr>
        <xdr:cNvPr id="74" name="テキスト ボックス 73"/>
        <xdr:cNvSpPr txBox="1"/>
      </xdr:nvSpPr>
      <xdr:spPr>
        <a:xfrm>
          <a:off x="4622800" y="228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151475</xdr:rowOff>
    </xdr:from>
    <xdr:to>
      <xdr:col>22</xdr:col>
      <xdr:colOff>165100</xdr:colOff>
      <xdr:row>15</xdr:row>
      <xdr:rowOff>81625</xdr:rowOff>
    </xdr:to>
    <xdr:sp macro="" textlink="">
      <xdr:nvSpPr>
        <xdr:cNvPr id="75" name="楕円 74"/>
        <xdr:cNvSpPr/>
      </xdr:nvSpPr>
      <xdr:spPr bwMode="auto">
        <a:xfrm>
          <a:off x="4254500" y="259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91802</xdr:rowOff>
    </xdr:from>
    <xdr:ext cx="762000" cy="259045"/>
    <xdr:sp macro="" textlink="">
      <xdr:nvSpPr>
        <xdr:cNvPr id="76" name="テキスト ボックス 75"/>
        <xdr:cNvSpPr txBox="1"/>
      </xdr:nvSpPr>
      <xdr:spPr>
        <a:xfrm>
          <a:off x="3924300" y="236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17776</xdr:rowOff>
    </xdr:from>
    <xdr:to>
      <xdr:col>19</xdr:col>
      <xdr:colOff>38100</xdr:colOff>
      <xdr:row>15</xdr:row>
      <xdr:rowOff>119376</xdr:rowOff>
    </xdr:to>
    <xdr:sp macro="" textlink="">
      <xdr:nvSpPr>
        <xdr:cNvPr id="77" name="楕円 76"/>
        <xdr:cNvSpPr/>
      </xdr:nvSpPr>
      <xdr:spPr bwMode="auto">
        <a:xfrm>
          <a:off x="3556000" y="263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129553</xdr:rowOff>
    </xdr:from>
    <xdr:ext cx="762000" cy="259045"/>
    <xdr:sp macro="" textlink="">
      <xdr:nvSpPr>
        <xdr:cNvPr id="78" name="テキスト ボックス 77"/>
        <xdr:cNvSpPr txBox="1"/>
      </xdr:nvSpPr>
      <xdr:spPr>
        <a:xfrm>
          <a:off x="3225800" y="24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88534</xdr:rowOff>
    </xdr:from>
    <xdr:to>
      <xdr:col>15</xdr:col>
      <xdr:colOff>101600</xdr:colOff>
      <xdr:row>16</xdr:row>
      <xdr:rowOff>18684</xdr:rowOff>
    </xdr:to>
    <xdr:sp macro="" textlink="">
      <xdr:nvSpPr>
        <xdr:cNvPr id="79" name="楕円 78"/>
        <xdr:cNvSpPr/>
      </xdr:nvSpPr>
      <xdr:spPr bwMode="auto">
        <a:xfrm>
          <a:off x="2857500" y="270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28861</xdr:rowOff>
    </xdr:from>
    <xdr:ext cx="762000" cy="259045"/>
    <xdr:sp macro="" textlink="">
      <xdr:nvSpPr>
        <xdr:cNvPr id="80" name="テキスト ボックス 79"/>
        <xdr:cNvSpPr txBox="1"/>
      </xdr:nvSpPr>
      <xdr:spPr>
        <a:xfrm>
          <a:off x="2527300" y="247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30397</xdr:rowOff>
    </xdr:from>
    <xdr:to>
      <xdr:col>29</xdr:col>
      <xdr:colOff>127000</xdr:colOff>
      <xdr:row>38</xdr:row>
      <xdr:rowOff>37150</xdr:rowOff>
    </xdr:to>
    <xdr:cxnSp macro="">
      <xdr:nvCxnSpPr>
        <xdr:cNvPr id="116" name="直線コネクタ 115"/>
        <xdr:cNvCxnSpPr/>
      </xdr:nvCxnSpPr>
      <xdr:spPr bwMode="auto">
        <a:xfrm flipV="1">
          <a:off x="5003800" y="7497997"/>
          <a:ext cx="647700" cy="6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15173</xdr:rowOff>
    </xdr:from>
    <xdr:ext cx="762000" cy="259045"/>
    <xdr:sp macro="" textlink="">
      <xdr:nvSpPr>
        <xdr:cNvPr id="117" name="人口1人当たり決算額の推移平均値テキスト445"/>
        <xdr:cNvSpPr txBox="1"/>
      </xdr:nvSpPr>
      <xdr:spPr>
        <a:xfrm>
          <a:off x="5740400" y="748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37150</xdr:rowOff>
    </xdr:from>
    <xdr:to>
      <xdr:col>26</xdr:col>
      <xdr:colOff>50800</xdr:colOff>
      <xdr:row>38</xdr:row>
      <xdr:rowOff>45782</xdr:rowOff>
    </xdr:to>
    <xdr:cxnSp macro="">
      <xdr:nvCxnSpPr>
        <xdr:cNvPr id="119" name="直線コネクタ 118"/>
        <xdr:cNvCxnSpPr/>
      </xdr:nvCxnSpPr>
      <xdr:spPr bwMode="auto">
        <a:xfrm flipV="1">
          <a:off x="4305300" y="7504750"/>
          <a:ext cx="698500" cy="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45782</xdr:rowOff>
    </xdr:from>
    <xdr:to>
      <xdr:col>22</xdr:col>
      <xdr:colOff>114300</xdr:colOff>
      <xdr:row>38</xdr:row>
      <xdr:rowOff>52012</xdr:rowOff>
    </xdr:to>
    <xdr:cxnSp macro="">
      <xdr:nvCxnSpPr>
        <xdr:cNvPr id="122" name="直線コネクタ 121"/>
        <xdr:cNvCxnSpPr/>
      </xdr:nvCxnSpPr>
      <xdr:spPr bwMode="auto">
        <a:xfrm flipV="1">
          <a:off x="3606800" y="7513382"/>
          <a:ext cx="6985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47640</xdr:rowOff>
    </xdr:from>
    <xdr:to>
      <xdr:col>18</xdr:col>
      <xdr:colOff>177800</xdr:colOff>
      <xdr:row>38</xdr:row>
      <xdr:rowOff>52012</xdr:rowOff>
    </xdr:to>
    <xdr:cxnSp macro="">
      <xdr:nvCxnSpPr>
        <xdr:cNvPr id="125" name="直線コネクタ 124"/>
        <xdr:cNvCxnSpPr/>
      </xdr:nvCxnSpPr>
      <xdr:spPr bwMode="auto">
        <a:xfrm>
          <a:off x="2908300" y="7515240"/>
          <a:ext cx="698500" cy="4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322497</xdr:rowOff>
    </xdr:from>
    <xdr:to>
      <xdr:col>29</xdr:col>
      <xdr:colOff>177800</xdr:colOff>
      <xdr:row>38</xdr:row>
      <xdr:rowOff>81197</xdr:rowOff>
    </xdr:to>
    <xdr:sp macro="" textlink="">
      <xdr:nvSpPr>
        <xdr:cNvPr id="135" name="楕円 134"/>
        <xdr:cNvSpPr/>
      </xdr:nvSpPr>
      <xdr:spPr bwMode="auto">
        <a:xfrm>
          <a:off x="5600700" y="744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167574</xdr:rowOff>
    </xdr:from>
    <xdr:ext cx="762000" cy="259045"/>
    <xdr:sp macro="" textlink="">
      <xdr:nvSpPr>
        <xdr:cNvPr id="136" name="人口1人当たり決算額の推移該当値テキスト445"/>
        <xdr:cNvSpPr txBox="1"/>
      </xdr:nvSpPr>
      <xdr:spPr>
        <a:xfrm>
          <a:off x="5740400" y="72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329250</xdr:rowOff>
    </xdr:from>
    <xdr:to>
      <xdr:col>26</xdr:col>
      <xdr:colOff>101600</xdr:colOff>
      <xdr:row>38</xdr:row>
      <xdr:rowOff>87950</xdr:rowOff>
    </xdr:to>
    <xdr:sp macro="" textlink="">
      <xdr:nvSpPr>
        <xdr:cNvPr id="137" name="楕円 136"/>
        <xdr:cNvSpPr/>
      </xdr:nvSpPr>
      <xdr:spPr bwMode="auto">
        <a:xfrm>
          <a:off x="4953000" y="745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98127</xdr:rowOff>
    </xdr:from>
    <xdr:ext cx="736600" cy="259045"/>
    <xdr:sp macro="" textlink="">
      <xdr:nvSpPr>
        <xdr:cNvPr id="138" name="テキスト ボックス 137"/>
        <xdr:cNvSpPr txBox="1"/>
      </xdr:nvSpPr>
      <xdr:spPr>
        <a:xfrm>
          <a:off x="4622800" y="72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337882</xdr:rowOff>
    </xdr:from>
    <xdr:to>
      <xdr:col>22</xdr:col>
      <xdr:colOff>165100</xdr:colOff>
      <xdr:row>38</xdr:row>
      <xdr:rowOff>96582</xdr:rowOff>
    </xdr:to>
    <xdr:sp macro="" textlink="">
      <xdr:nvSpPr>
        <xdr:cNvPr id="139" name="楕円 138"/>
        <xdr:cNvSpPr/>
      </xdr:nvSpPr>
      <xdr:spPr bwMode="auto">
        <a:xfrm>
          <a:off x="4254500" y="746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106759</xdr:rowOff>
    </xdr:from>
    <xdr:ext cx="762000" cy="259045"/>
    <xdr:sp macro="" textlink="">
      <xdr:nvSpPr>
        <xdr:cNvPr id="140" name="テキスト ボックス 139"/>
        <xdr:cNvSpPr txBox="1"/>
      </xdr:nvSpPr>
      <xdr:spPr>
        <a:xfrm>
          <a:off x="3924300" y="72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1212</xdr:rowOff>
    </xdr:from>
    <xdr:to>
      <xdr:col>19</xdr:col>
      <xdr:colOff>38100</xdr:colOff>
      <xdr:row>38</xdr:row>
      <xdr:rowOff>102812</xdr:rowOff>
    </xdr:to>
    <xdr:sp macro="" textlink="">
      <xdr:nvSpPr>
        <xdr:cNvPr id="141" name="楕円 140"/>
        <xdr:cNvSpPr/>
      </xdr:nvSpPr>
      <xdr:spPr bwMode="auto">
        <a:xfrm>
          <a:off x="3556000" y="746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112989</xdr:rowOff>
    </xdr:from>
    <xdr:ext cx="762000" cy="259045"/>
    <xdr:sp macro="" textlink="">
      <xdr:nvSpPr>
        <xdr:cNvPr id="142" name="テキスト ボックス 141"/>
        <xdr:cNvSpPr txBox="1"/>
      </xdr:nvSpPr>
      <xdr:spPr>
        <a:xfrm>
          <a:off x="3225800" y="72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339740</xdr:rowOff>
    </xdr:from>
    <xdr:to>
      <xdr:col>15</xdr:col>
      <xdr:colOff>101600</xdr:colOff>
      <xdr:row>38</xdr:row>
      <xdr:rowOff>98440</xdr:rowOff>
    </xdr:to>
    <xdr:sp macro="" textlink="">
      <xdr:nvSpPr>
        <xdr:cNvPr id="143" name="楕円 142"/>
        <xdr:cNvSpPr/>
      </xdr:nvSpPr>
      <xdr:spPr bwMode="auto">
        <a:xfrm>
          <a:off x="2857500" y="746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108617</xdr:rowOff>
    </xdr:from>
    <xdr:ext cx="762000" cy="259045"/>
    <xdr:sp macro="" textlink="">
      <xdr:nvSpPr>
        <xdr:cNvPr id="144" name="テキスト ボックス 143"/>
        <xdr:cNvSpPr txBox="1"/>
      </xdr:nvSpPr>
      <xdr:spPr>
        <a:xfrm>
          <a:off x="2527300" y="72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165336</xdr:rowOff>
    </xdr:from>
    <xdr:to>
      <xdr:col>24</xdr:col>
      <xdr:colOff>63500</xdr:colOff>
      <xdr:row>34</xdr:row>
      <xdr:rowOff>47574</xdr:rowOff>
    </xdr:to>
    <xdr:cxnSp macro="">
      <xdr:nvCxnSpPr>
        <xdr:cNvPr id="63" name="直線コネクタ 62"/>
        <xdr:cNvCxnSpPr/>
      </xdr:nvCxnSpPr>
      <xdr:spPr>
        <a:xfrm>
          <a:off x="3797300" y="5823186"/>
          <a:ext cx="8382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165336</xdr:rowOff>
    </xdr:from>
    <xdr:to>
      <xdr:col>19</xdr:col>
      <xdr:colOff>177800</xdr:colOff>
      <xdr:row>34</xdr:row>
      <xdr:rowOff>72198</xdr:rowOff>
    </xdr:to>
    <xdr:cxnSp macro="">
      <xdr:nvCxnSpPr>
        <xdr:cNvPr id="66" name="直線コネクタ 65"/>
        <xdr:cNvCxnSpPr/>
      </xdr:nvCxnSpPr>
      <xdr:spPr>
        <a:xfrm flipV="1">
          <a:off x="2908300" y="5823186"/>
          <a:ext cx="889000" cy="7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72198</xdr:rowOff>
    </xdr:from>
    <xdr:to>
      <xdr:col>15</xdr:col>
      <xdr:colOff>50800</xdr:colOff>
      <xdr:row>34</xdr:row>
      <xdr:rowOff>168699</xdr:rowOff>
    </xdr:to>
    <xdr:cxnSp macro="">
      <xdr:nvCxnSpPr>
        <xdr:cNvPr id="69" name="直線コネクタ 68"/>
        <xdr:cNvCxnSpPr/>
      </xdr:nvCxnSpPr>
      <xdr:spPr>
        <a:xfrm flipV="1">
          <a:off x="2019300" y="5901498"/>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168699</xdr:rowOff>
    </xdr:from>
    <xdr:to>
      <xdr:col>10</xdr:col>
      <xdr:colOff>114300</xdr:colOff>
      <xdr:row>35</xdr:row>
      <xdr:rowOff>152926</xdr:rowOff>
    </xdr:to>
    <xdr:cxnSp macro="">
      <xdr:nvCxnSpPr>
        <xdr:cNvPr id="72" name="直線コネクタ 71"/>
        <xdr:cNvCxnSpPr/>
      </xdr:nvCxnSpPr>
      <xdr:spPr>
        <a:xfrm flipV="1">
          <a:off x="1130300" y="5997999"/>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168224</xdr:rowOff>
    </xdr:from>
    <xdr:to>
      <xdr:col>24</xdr:col>
      <xdr:colOff>114300</xdr:colOff>
      <xdr:row>34</xdr:row>
      <xdr:rowOff>98374</xdr:rowOff>
    </xdr:to>
    <xdr:sp macro="" textlink="">
      <xdr:nvSpPr>
        <xdr:cNvPr id="82" name="楕円 81"/>
        <xdr:cNvSpPr/>
      </xdr:nvSpPr>
      <xdr:spPr>
        <a:xfrm>
          <a:off x="4584700" y="58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19651</xdr:rowOff>
    </xdr:from>
    <xdr:ext cx="599010" cy="259045"/>
    <xdr:sp macro="" textlink="">
      <xdr:nvSpPr>
        <xdr:cNvPr id="83" name="人件費該当値テキスト"/>
        <xdr:cNvSpPr txBox="1"/>
      </xdr:nvSpPr>
      <xdr:spPr>
        <a:xfrm>
          <a:off x="4686300" y="567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114536</xdr:rowOff>
    </xdr:from>
    <xdr:to>
      <xdr:col>20</xdr:col>
      <xdr:colOff>38100</xdr:colOff>
      <xdr:row>34</xdr:row>
      <xdr:rowOff>44686</xdr:rowOff>
    </xdr:to>
    <xdr:sp macro="" textlink="">
      <xdr:nvSpPr>
        <xdr:cNvPr id="84" name="楕円 83"/>
        <xdr:cNvSpPr/>
      </xdr:nvSpPr>
      <xdr:spPr>
        <a:xfrm>
          <a:off x="3746500" y="57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61213</xdr:rowOff>
    </xdr:from>
    <xdr:ext cx="599010" cy="259045"/>
    <xdr:sp macro="" textlink="">
      <xdr:nvSpPr>
        <xdr:cNvPr id="85" name="テキスト ボックス 84"/>
        <xdr:cNvSpPr txBox="1"/>
      </xdr:nvSpPr>
      <xdr:spPr>
        <a:xfrm>
          <a:off x="3497795" y="55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21398</xdr:rowOff>
    </xdr:from>
    <xdr:to>
      <xdr:col>15</xdr:col>
      <xdr:colOff>101600</xdr:colOff>
      <xdr:row>34</xdr:row>
      <xdr:rowOff>122998</xdr:rowOff>
    </xdr:to>
    <xdr:sp macro="" textlink="">
      <xdr:nvSpPr>
        <xdr:cNvPr id="86" name="楕円 85"/>
        <xdr:cNvSpPr/>
      </xdr:nvSpPr>
      <xdr:spPr>
        <a:xfrm>
          <a:off x="2857500" y="58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139525</xdr:rowOff>
    </xdr:from>
    <xdr:ext cx="599010" cy="259045"/>
    <xdr:sp macro="" textlink="">
      <xdr:nvSpPr>
        <xdr:cNvPr id="87" name="テキスト ボックス 86"/>
        <xdr:cNvSpPr txBox="1"/>
      </xdr:nvSpPr>
      <xdr:spPr>
        <a:xfrm>
          <a:off x="2608795" y="56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117899</xdr:rowOff>
    </xdr:from>
    <xdr:to>
      <xdr:col>10</xdr:col>
      <xdr:colOff>165100</xdr:colOff>
      <xdr:row>35</xdr:row>
      <xdr:rowOff>48049</xdr:rowOff>
    </xdr:to>
    <xdr:sp macro="" textlink="">
      <xdr:nvSpPr>
        <xdr:cNvPr id="88" name="楕円 87"/>
        <xdr:cNvSpPr/>
      </xdr:nvSpPr>
      <xdr:spPr>
        <a:xfrm>
          <a:off x="1968500" y="59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64576</xdr:rowOff>
    </xdr:from>
    <xdr:ext cx="599010" cy="259045"/>
    <xdr:sp macro="" textlink="">
      <xdr:nvSpPr>
        <xdr:cNvPr id="89" name="テキスト ボックス 88"/>
        <xdr:cNvSpPr txBox="1"/>
      </xdr:nvSpPr>
      <xdr:spPr>
        <a:xfrm>
          <a:off x="1719795" y="57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102126</xdr:rowOff>
    </xdr:from>
    <xdr:to>
      <xdr:col>6</xdr:col>
      <xdr:colOff>38100</xdr:colOff>
      <xdr:row>36</xdr:row>
      <xdr:rowOff>32276</xdr:rowOff>
    </xdr:to>
    <xdr:sp macro="" textlink="">
      <xdr:nvSpPr>
        <xdr:cNvPr id="90" name="楕円 89"/>
        <xdr:cNvSpPr/>
      </xdr:nvSpPr>
      <xdr:spPr>
        <a:xfrm>
          <a:off x="1079500" y="6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48803</xdr:rowOff>
    </xdr:from>
    <xdr:ext cx="599010" cy="259045"/>
    <xdr:sp macro="" textlink="">
      <xdr:nvSpPr>
        <xdr:cNvPr id="91" name="テキスト ボックス 90"/>
        <xdr:cNvSpPr txBox="1"/>
      </xdr:nvSpPr>
      <xdr:spPr>
        <a:xfrm>
          <a:off x="830795" y="587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124494</xdr:rowOff>
    </xdr:from>
    <xdr:to>
      <xdr:col>24</xdr:col>
      <xdr:colOff>63500</xdr:colOff>
      <xdr:row>57</xdr:row>
      <xdr:rowOff>140287</xdr:rowOff>
    </xdr:to>
    <xdr:cxnSp macro="">
      <xdr:nvCxnSpPr>
        <xdr:cNvPr id="120" name="直線コネクタ 119"/>
        <xdr:cNvCxnSpPr/>
      </xdr:nvCxnSpPr>
      <xdr:spPr>
        <a:xfrm flipV="1">
          <a:off x="3797300" y="9897144"/>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140287</xdr:rowOff>
    </xdr:from>
    <xdr:to>
      <xdr:col>19</xdr:col>
      <xdr:colOff>177800</xdr:colOff>
      <xdr:row>58</xdr:row>
      <xdr:rowOff>4397</xdr:rowOff>
    </xdr:to>
    <xdr:cxnSp macro="">
      <xdr:nvCxnSpPr>
        <xdr:cNvPr id="123" name="直線コネクタ 122"/>
        <xdr:cNvCxnSpPr/>
      </xdr:nvCxnSpPr>
      <xdr:spPr>
        <a:xfrm flipV="1">
          <a:off x="2908300" y="9912937"/>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4397</xdr:rowOff>
    </xdr:from>
    <xdr:to>
      <xdr:col>15</xdr:col>
      <xdr:colOff>50800</xdr:colOff>
      <xdr:row>58</xdr:row>
      <xdr:rowOff>23950</xdr:rowOff>
    </xdr:to>
    <xdr:cxnSp macro="">
      <xdr:nvCxnSpPr>
        <xdr:cNvPr id="126" name="直線コネクタ 125"/>
        <xdr:cNvCxnSpPr/>
      </xdr:nvCxnSpPr>
      <xdr:spPr>
        <a:xfrm flipV="1">
          <a:off x="2019300" y="9948497"/>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22375</xdr:rowOff>
    </xdr:from>
    <xdr:to>
      <xdr:col>10</xdr:col>
      <xdr:colOff>114300</xdr:colOff>
      <xdr:row>58</xdr:row>
      <xdr:rowOff>23950</xdr:rowOff>
    </xdr:to>
    <xdr:cxnSp macro="">
      <xdr:nvCxnSpPr>
        <xdr:cNvPr id="129" name="直線コネクタ 128"/>
        <xdr:cNvCxnSpPr/>
      </xdr:nvCxnSpPr>
      <xdr:spPr>
        <a:xfrm>
          <a:off x="1130300" y="996647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73694</xdr:rowOff>
    </xdr:from>
    <xdr:to>
      <xdr:col>24</xdr:col>
      <xdr:colOff>114300</xdr:colOff>
      <xdr:row>58</xdr:row>
      <xdr:rowOff>3844</xdr:rowOff>
    </xdr:to>
    <xdr:sp macro="" textlink="">
      <xdr:nvSpPr>
        <xdr:cNvPr id="139" name="楕円 138"/>
        <xdr:cNvSpPr/>
      </xdr:nvSpPr>
      <xdr:spPr>
        <a:xfrm>
          <a:off x="4584700" y="98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96571</xdr:rowOff>
    </xdr:from>
    <xdr:ext cx="599010" cy="259045"/>
    <xdr:sp macro="" textlink="">
      <xdr:nvSpPr>
        <xdr:cNvPr id="140" name="物件費該当値テキスト"/>
        <xdr:cNvSpPr txBox="1"/>
      </xdr:nvSpPr>
      <xdr:spPr>
        <a:xfrm>
          <a:off x="4686300" y="96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89487</xdr:rowOff>
    </xdr:from>
    <xdr:to>
      <xdr:col>20</xdr:col>
      <xdr:colOff>38100</xdr:colOff>
      <xdr:row>58</xdr:row>
      <xdr:rowOff>19637</xdr:rowOff>
    </xdr:to>
    <xdr:sp macro="" textlink="">
      <xdr:nvSpPr>
        <xdr:cNvPr id="141" name="楕円 140"/>
        <xdr:cNvSpPr/>
      </xdr:nvSpPr>
      <xdr:spPr>
        <a:xfrm>
          <a:off x="3746500" y="9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36164</xdr:rowOff>
    </xdr:from>
    <xdr:ext cx="599010" cy="259045"/>
    <xdr:sp macro="" textlink="">
      <xdr:nvSpPr>
        <xdr:cNvPr id="142" name="テキスト ボックス 141"/>
        <xdr:cNvSpPr txBox="1"/>
      </xdr:nvSpPr>
      <xdr:spPr>
        <a:xfrm>
          <a:off x="3497795" y="963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125047</xdr:rowOff>
    </xdr:from>
    <xdr:to>
      <xdr:col>15</xdr:col>
      <xdr:colOff>101600</xdr:colOff>
      <xdr:row>58</xdr:row>
      <xdr:rowOff>55197</xdr:rowOff>
    </xdr:to>
    <xdr:sp macro="" textlink="">
      <xdr:nvSpPr>
        <xdr:cNvPr id="143" name="楕円 142"/>
        <xdr:cNvSpPr/>
      </xdr:nvSpPr>
      <xdr:spPr>
        <a:xfrm>
          <a:off x="2857500" y="98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71724</xdr:rowOff>
    </xdr:from>
    <xdr:ext cx="599010" cy="259045"/>
    <xdr:sp macro="" textlink="">
      <xdr:nvSpPr>
        <xdr:cNvPr id="144" name="テキスト ボックス 143"/>
        <xdr:cNvSpPr txBox="1"/>
      </xdr:nvSpPr>
      <xdr:spPr>
        <a:xfrm>
          <a:off x="2608795" y="96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144600</xdr:rowOff>
    </xdr:from>
    <xdr:to>
      <xdr:col>10</xdr:col>
      <xdr:colOff>165100</xdr:colOff>
      <xdr:row>58</xdr:row>
      <xdr:rowOff>74750</xdr:rowOff>
    </xdr:to>
    <xdr:sp macro="" textlink="">
      <xdr:nvSpPr>
        <xdr:cNvPr id="145" name="楕円 144"/>
        <xdr:cNvSpPr/>
      </xdr:nvSpPr>
      <xdr:spPr>
        <a:xfrm>
          <a:off x="1968500" y="99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91277</xdr:rowOff>
    </xdr:from>
    <xdr:ext cx="599010" cy="259045"/>
    <xdr:sp macro="" textlink="">
      <xdr:nvSpPr>
        <xdr:cNvPr id="146" name="テキスト ボックス 145"/>
        <xdr:cNvSpPr txBox="1"/>
      </xdr:nvSpPr>
      <xdr:spPr>
        <a:xfrm>
          <a:off x="1719795" y="969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143025</xdr:rowOff>
    </xdr:from>
    <xdr:to>
      <xdr:col>6</xdr:col>
      <xdr:colOff>38100</xdr:colOff>
      <xdr:row>58</xdr:row>
      <xdr:rowOff>73175</xdr:rowOff>
    </xdr:to>
    <xdr:sp macro="" textlink="">
      <xdr:nvSpPr>
        <xdr:cNvPr id="147" name="楕円 146"/>
        <xdr:cNvSpPr/>
      </xdr:nvSpPr>
      <xdr:spPr>
        <a:xfrm>
          <a:off x="1079500" y="99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89702</xdr:rowOff>
    </xdr:from>
    <xdr:ext cx="599010" cy="259045"/>
    <xdr:sp macro="" textlink="">
      <xdr:nvSpPr>
        <xdr:cNvPr id="148" name="テキスト ボックス 147"/>
        <xdr:cNvSpPr txBox="1"/>
      </xdr:nvSpPr>
      <xdr:spPr>
        <a:xfrm>
          <a:off x="830795" y="96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90323</xdr:rowOff>
    </xdr:from>
    <xdr:to>
      <xdr:col>24</xdr:col>
      <xdr:colOff>63500</xdr:colOff>
      <xdr:row>78</xdr:row>
      <xdr:rowOff>94514</xdr:rowOff>
    </xdr:to>
    <xdr:cxnSp macro="">
      <xdr:nvCxnSpPr>
        <xdr:cNvPr id="177" name="直線コネクタ 176"/>
        <xdr:cNvCxnSpPr/>
      </xdr:nvCxnSpPr>
      <xdr:spPr>
        <a:xfrm flipV="1">
          <a:off x="3797300" y="1346342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88131</xdr:rowOff>
    </xdr:from>
    <xdr:to>
      <xdr:col>19</xdr:col>
      <xdr:colOff>177800</xdr:colOff>
      <xdr:row>78</xdr:row>
      <xdr:rowOff>94514</xdr:rowOff>
    </xdr:to>
    <xdr:cxnSp macro="">
      <xdr:nvCxnSpPr>
        <xdr:cNvPr id="180" name="直線コネクタ 179"/>
        <xdr:cNvCxnSpPr/>
      </xdr:nvCxnSpPr>
      <xdr:spPr>
        <a:xfrm>
          <a:off x="2908300" y="1346123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88131</xdr:rowOff>
    </xdr:from>
    <xdr:to>
      <xdr:col>15</xdr:col>
      <xdr:colOff>50800</xdr:colOff>
      <xdr:row>78</xdr:row>
      <xdr:rowOff>108477</xdr:rowOff>
    </xdr:to>
    <xdr:cxnSp macro="">
      <xdr:nvCxnSpPr>
        <xdr:cNvPr id="183" name="直線コネクタ 182"/>
        <xdr:cNvCxnSpPr/>
      </xdr:nvCxnSpPr>
      <xdr:spPr>
        <a:xfrm flipV="1">
          <a:off x="2019300" y="1346123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108477</xdr:rowOff>
    </xdr:from>
    <xdr:to>
      <xdr:col>10</xdr:col>
      <xdr:colOff>114300</xdr:colOff>
      <xdr:row>78</xdr:row>
      <xdr:rowOff>120631</xdr:rowOff>
    </xdr:to>
    <xdr:cxnSp macro="">
      <xdr:nvCxnSpPr>
        <xdr:cNvPr id="186" name="直線コネクタ 185"/>
        <xdr:cNvCxnSpPr/>
      </xdr:nvCxnSpPr>
      <xdr:spPr>
        <a:xfrm flipV="1">
          <a:off x="1130300" y="1348157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39523</xdr:rowOff>
    </xdr:from>
    <xdr:to>
      <xdr:col>24</xdr:col>
      <xdr:colOff>114300</xdr:colOff>
      <xdr:row>78</xdr:row>
      <xdr:rowOff>141123</xdr:rowOff>
    </xdr:to>
    <xdr:sp macro="" textlink="">
      <xdr:nvSpPr>
        <xdr:cNvPr id="196" name="楕円 195"/>
        <xdr:cNvSpPr/>
      </xdr:nvSpPr>
      <xdr:spPr>
        <a:xfrm>
          <a:off x="4584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125900</xdr:rowOff>
    </xdr:from>
    <xdr:ext cx="469744" cy="259045"/>
    <xdr:sp macro="" textlink="">
      <xdr:nvSpPr>
        <xdr:cNvPr id="197" name="維持補修費該当値テキスト"/>
        <xdr:cNvSpPr txBox="1"/>
      </xdr:nvSpPr>
      <xdr:spPr>
        <a:xfrm>
          <a:off x="4686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43714</xdr:rowOff>
    </xdr:from>
    <xdr:to>
      <xdr:col>20</xdr:col>
      <xdr:colOff>38100</xdr:colOff>
      <xdr:row>78</xdr:row>
      <xdr:rowOff>145314</xdr:rowOff>
    </xdr:to>
    <xdr:sp macro="" textlink="">
      <xdr:nvSpPr>
        <xdr:cNvPr id="198" name="楕円 197"/>
        <xdr:cNvSpPr/>
      </xdr:nvSpPr>
      <xdr:spPr>
        <a:xfrm>
          <a:off x="3746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136441</xdr:rowOff>
    </xdr:from>
    <xdr:ext cx="469744" cy="259045"/>
    <xdr:sp macro="" textlink="">
      <xdr:nvSpPr>
        <xdr:cNvPr id="199" name="テキスト ボックス 198"/>
        <xdr:cNvSpPr txBox="1"/>
      </xdr:nvSpPr>
      <xdr:spPr>
        <a:xfrm>
          <a:off x="3562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37331</xdr:rowOff>
    </xdr:from>
    <xdr:to>
      <xdr:col>15</xdr:col>
      <xdr:colOff>101600</xdr:colOff>
      <xdr:row>78</xdr:row>
      <xdr:rowOff>138931</xdr:rowOff>
    </xdr:to>
    <xdr:sp macro="" textlink="">
      <xdr:nvSpPr>
        <xdr:cNvPr id="200" name="楕円 199"/>
        <xdr:cNvSpPr/>
      </xdr:nvSpPr>
      <xdr:spPr>
        <a:xfrm>
          <a:off x="2857500" y="134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130058</xdr:rowOff>
    </xdr:from>
    <xdr:ext cx="469744" cy="259045"/>
    <xdr:sp macro="" textlink="">
      <xdr:nvSpPr>
        <xdr:cNvPr id="201" name="テキスト ボックス 200"/>
        <xdr:cNvSpPr txBox="1"/>
      </xdr:nvSpPr>
      <xdr:spPr>
        <a:xfrm>
          <a:off x="2673428" y="135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57677</xdr:rowOff>
    </xdr:from>
    <xdr:to>
      <xdr:col>10</xdr:col>
      <xdr:colOff>165100</xdr:colOff>
      <xdr:row>78</xdr:row>
      <xdr:rowOff>159277</xdr:rowOff>
    </xdr:to>
    <xdr:sp macro="" textlink="">
      <xdr:nvSpPr>
        <xdr:cNvPr id="202" name="楕円 201"/>
        <xdr:cNvSpPr/>
      </xdr:nvSpPr>
      <xdr:spPr>
        <a:xfrm>
          <a:off x="19685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150404</xdr:rowOff>
    </xdr:from>
    <xdr:ext cx="469744" cy="259045"/>
    <xdr:sp macro="" textlink="">
      <xdr:nvSpPr>
        <xdr:cNvPr id="203" name="テキスト ボックス 202"/>
        <xdr:cNvSpPr txBox="1"/>
      </xdr:nvSpPr>
      <xdr:spPr>
        <a:xfrm>
          <a:off x="1784428" y="135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69831</xdr:rowOff>
    </xdr:from>
    <xdr:to>
      <xdr:col>6</xdr:col>
      <xdr:colOff>38100</xdr:colOff>
      <xdr:row>78</xdr:row>
      <xdr:rowOff>171431</xdr:rowOff>
    </xdr:to>
    <xdr:sp macro="" textlink="">
      <xdr:nvSpPr>
        <xdr:cNvPr id="204" name="楕円 203"/>
        <xdr:cNvSpPr/>
      </xdr:nvSpPr>
      <xdr:spPr>
        <a:xfrm>
          <a:off x="1079500" y="134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162558</xdr:rowOff>
    </xdr:from>
    <xdr:ext cx="469744" cy="259045"/>
    <xdr:sp macro="" textlink="">
      <xdr:nvSpPr>
        <xdr:cNvPr id="205" name="テキスト ボックス 204"/>
        <xdr:cNvSpPr txBox="1"/>
      </xdr:nvSpPr>
      <xdr:spPr>
        <a:xfrm>
          <a:off x="895428" y="135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99741</xdr:rowOff>
    </xdr:from>
    <xdr:to>
      <xdr:col>24</xdr:col>
      <xdr:colOff>63500</xdr:colOff>
      <xdr:row>96</xdr:row>
      <xdr:rowOff>158407</xdr:rowOff>
    </xdr:to>
    <xdr:cxnSp macro="">
      <xdr:nvCxnSpPr>
        <xdr:cNvPr id="235" name="直線コネクタ 234"/>
        <xdr:cNvCxnSpPr/>
      </xdr:nvCxnSpPr>
      <xdr:spPr>
        <a:xfrm flipV="1">
          <a:off x="3797300" y="16558941"/>
          <a:ext cx="8382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63424</xdr:rowOff>
    </xdr:from>
    <xdr:to>
      <xdr:col>19</xdr:col>
      <xdr:colOff>177800</xdr:colOff>
      <xdr:row>96</xdr:row>
      <xdr:rowOff>158407</xdr:rowOff>
    </xdr:to>
    <xdr:cxnSp macro="">
      <xdr:nvCxnSpPr>
        <xdr:cNvPr id="238" name="直線コネクタ 237"/>
        <xdr:cNvCxnSpPr/>
      </xdr:nvCxnSpPr>
      <xdr:spPr>
        <a:xfrm>
          <a:off x="2908300" y="16522624"/>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63424</xdr:rowOff>
    </xdr:from>
    <xdr:to>
      <xdr:col>15</xdr:col>
      <xdr:colOff>50800</xdr:colOff>
      <xdr:row>97</xdr:row>
      <xdr:rowOff>56620</xdr:rowOff>
    </xdr:to>
    <xdr:cxnSp macro="">
      <xdr:nvCxnSpPr>
        <xdr:cNvPr id="241" name="直線コネクタ 240"/>
        <xdr:cNvCxnSpPr/>
      </xdr:nvCxnSpPr>
      <xdr:spPr>
        <a:xfrm flipV="1">
          <a:off x="2019300" y="16522624"/>
          <a:ext cx="8890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36792</xdr:rowOff>
    </xdr:from>
    <xdr:to>
      <xdr:col>10</xdr:col>
      <xdr:colOff>114300</xdr:colOff>
      <xdr:row>97</xdr:row>
      <xdr:rowOff>56620</xdr:rowOff>
    </xdr:to>
    <xdr:cxnSp macro="">
      <xdr:nvCxnSpPr>
        <xdr:cNvPr id="244" name="直線コネクタ 243"/>
        <xdr:cNvCxnSpPr/>
      </xdr:nvCxnSpPr>
      <xdr:spPr>
        <a:xfrm>
          <a:off x="1130300" y="16667442"/>
          <a:ext cx="889000" cy="1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48941</xdr:rowOff>
    </xdr:from>
    <xdr:to>
      <xdr:col>24</xdr:col>
      <xdr:colOff>114300</xdr:colOff>
      <xdr:row>96</xdr:row>
      <xdr:rowOff>150541</xdr:rowOff>
    </xdr:to>
    <xdr:sp macro="" textlink="">
      <xdr:nvSpPr>
        <xdr:cNvPr id="254" name="楕円 253"/>
        <xdr:cNvSpPr/>
      </xdr:nvSpPr>
      <xdr:spPr>
        <a:xfrm>
          <a:off x="4584700" y="165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27368</xdr:rowOff>
    </xdr:from>
    <xdr:ext cx="599010" cy="259045"/>
    <xdr:sp macro="" textlink="">
      <xdr:nvSpPr>
        <xdr:cNvPr id="255" name="扶助費該当値テキスト"/>
        <xdr:cNvSpPr txBox="1"/>
      </xdr:nvSpPr>
      <xdr:spPr>
        <a:xfrm>
          <a:off x="4686300" y="164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107607</xdr:rowOff>
    </xdr:from>
    <xdr:to>
      <xdr:col>20</xdr:col>
      <xdr:colOff>38100</xdr:colOff>
      <xdr:row>97</xdr:row>
      <xdr:rowOff>37757</xdr:rowOff>
    </xdr:to>
    <xdr:sp macro="" textlink="">
      <xdr:nvSpPr>
        <xdr:cNvPr id="256" name="楕円 255"/>
        <xdr:cNvSpPr/>
      </xdr:nvSpPr>
      <xdr:spPr>
        <a:xfrm>
          <a:off x="3746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28884</xdr:rowOff>
    </xdr:from>
    <xdr:ext cx="599010" cy="259045"/>
    <xdr:sp macro="" textlink="">
      <xdr:nvSpPr>
        <xdr:cNvPr id="257" name="テキスト ボックス 256"/>
        <xdr:cNvSpPr txBox="1"/>
      </xdr:nvSpPr>
      <xdr:spPr>
        <a:xfrm>
          <a:off x="3497795" y="1665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12624</xdr:rowOff>
    </xdr:from>
    <xdr:to>
      <xdr:col>15</xdr:col>
      <xdr:colOff>101600</xdr:colOff>
      <xdr:row>96</xdr:row>
      <xdr:rowOff>114224</xdr:rowOff>
    </xdr:to>
    <xdr:sp macro="" textlink="">
      <xdr:nvSpPr>
        <xdr:cNvPr id="258" name="楕円 257"/>
        <xdr:cNvSpPr/>
      </xdr:nvSpPr>
      <xdr:spPr>
        <a:xfrm>
          <a:off x="2857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105351</xdr:rowOff>
    </xdr:from>
    <xdr:ext cx="599010" cy="259045"/>
    <xdr:sp macro="" textlink="">
      <xdr:nvSpPr>
        <xdr:cNvPr id="259" name="テキスト ボックス 258"/>
        <xdr:cNvSpPr txBox="1"/>
      </xdr:nvSpPr>
      <xdr:spPr>
        <a:xfrm>
          <a:off x="2608795" y="1656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5820</xdr:rowOff>
    </xdr:from>
    <xdr:to>
      <xdr:col>10</xdr:col>
      <xdr:colOff>165100</xdr:colOff>
      <xdr:row>97</xdr:row>
      <xdr:rowOff>107420</xdr:rowOff>
    </xdr:to>
    <xdr:sp macro="" textlink="">
      <xdr:nvSpPr>
        <xdr:cNvPr id="260" name="楕円 259"/>
        <xdr:cNvSpPr/>
      </xdr:nvSpPr>
      <xdr:spPr>
        <a:xfrm>
          <a:off x="1968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98547</xdr:rowOff>
    </xdr:from>
    <xdr:ext cx="534377" cy="259045"/>
    <xdr:sp macro="" textlink="">
      <xdr:nvSpPr>
        <xdr:cNvPr id="261" name="テキスト ボックス 260"/>
        <xdr:cNvSpPr txBox="1"/>
      </xdr:nvSpPr>
      <xdr:spPr>
        <a:xfrm>
          <a:off x="1752111" y="167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157442</xdr:rowOff>
    </xdr:from>
    <xdr:to>
      <xdr:col>6</xdr:col>
      <xdr:colOff>38100</xdr:colOff>
      <xdr:row>97</xdr:row>
      <xdr:rowOff>87592</xdr:rowOff>
    </xdr:to>
    <xdr:sp macro="" textlink="">
      <xdr:nvSpPr>
        <xdr:cNvPr id="262" name="楕円 261"/>
        <xdr:cNvSpPr/>
      </xdr:nvSpPr>
      <xdr:spPr>
        <a:xfrm>
          <a:off x="1079500" y="166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78719</xdr:rowOff>
    </xdr:from>
    <xdr:ext cx="534377" cy="259045"/>
    <xdr:sp macro="" textlink="">
      <xdr:nvSpPr>
        <xdr:cNvPr id="263" name="テキスト ボックス 262"/>
        <xdr:cNvSpPr txBox="1"/>
      </xdr:nvSpPr>
      <xdr:spPr>
        <a:xfrm>
          <a:off x="863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19022</xdr:rowOff>
    </xdr:from>
    <xdr:to>
      <xdr:col>55</xdr:col>
      <xdr:colOff>0</xdr:colOff>
      <xdr:row>36</xdr:row>
      <xdr:rowOff>22340</xdr:rowOff>
    </xdr:to>
    <xdr:cxnSp macro="">
      <xdr:nvCxnSpPr>
        <xdr:cNvPr id="292" name="直線コネクタ 291"/>
        <xdr:cNvCxnSpPr/>
      </xdr:nvCxnSpPr>
      <xdr:spPr>
        <a:xfrm flipV="1">
          <a:off x="9639300" y="6191222"/>
          <a:ext cx="8382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22340</xdr:rowOff>
    </xdr:from>
    <xdr:to>
      <xdr:col>50</xdr:col>
      <xdr:colOff>114300</xdr:colOff>
      <xdr:row>36</xdr:row>
      <xdr:rowOff>83099</xdr:rowOff>
    </xdr:to>
    <xdr:cxnSp macro="">
      <xdr:nvCxnSpPr>
        <xdr:cNvPr id="295" name="直線コネクタ 294"/>
        <xdr:cNvCxnSpPr/>
      </xdr:nvCxnSpPr>
      <xdr:spPr>
        <a:xfrm flipV="1">
          <a:off x="8750300" y="6194540"/>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22101</xdr:rowOff>
    </xdr:from>
    <xdr:to>
      <xdr:col>45</xdr:col>
      <xdr:colOff>177800</xdr:colOff>
      <xdr:row>36</xdr:row>
      <xdr:rowOff>83099</xdr:rowOff>
    </xdr:to>
    <xdr:cxnSp macro="">
      <xdr:nvCxnSpPr>
        <xdr:cNvPr id="298" name="直線コネクタ 297"/>
        <xdr:cNvCxnSpPr/>
      </xdr:nvCxnSpPr>
      <xdr:spPr>
        <a:xfrm>
          <a:off x="7861300" y="5851401"/>
          <a:ext cx="8890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22101</xdr:rowOff>
    </xdr:from>
    <xdr:to>
      <xdr:col>41</xdr:col>
      <xdr:colOff>50800</xdr:colOff>
      <xdr:row>36</xdr:row>
      <xdr:rowOff>170824</xdr:rowOff>
    </xdr:to>
    <xdr:cxnSp macro="">
      <xdr:nvCxnSpPr>
        <xdr:cNvPr id="301" name="直線コネクタ 300"/>
        <xdr:cNvCxnSpPr/>
      </xdr:nvCxnSpPr>
      <xdr:spPr>
        <a:xfrm flipV="1">
          <a:off x="6972300" y="5851401"/>
          <a:ext cx="889000" cy="49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139672</xdr:rowOff>
    </xdr:from>
    <xdr:to>
      <xdr:col>55</xdr:col>
      <xdr:colOff>50800</xdr:colOff>
      <xdr:row>36</xdr:row>
      <xdr:rowOff>69822</xdr:rowOff>
    </xdr:to>
    <xdr:sp macro="" textlink="">
      <xdr:nvSpPr>
        <xdr:cNvPr id="311" name="楕円 310"/>
        <xdr:cNvSpPr/>
      </xdr:nvSpPr>
      <xdr:spPr>
        <a:xfrm>
          <a:off x="10426700" y="61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162549</xdr:rowOff>
    </xdr:from>
    <xdr:ext cx="599010" cy="259045"/>
    <xdr:sp macro="" textlink="">
      <xdr:nvSpPr>
        <xdr:cNvPr id="312" name="補助費等該当値テキスト"/>
        <xdr:cNvSpPr txBox="1"/>
      </xdr:nvSpPr>
      <xdr:spPr>
        <a:xfrm>
          <a:off x="10528300" y="59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142990</xdr:rowOff>
    </xdr:from>
    <xdr:to>
      <xdr:col>50</xdr:col>
      <xdr:colOff>165100</xdr:colOff>
      <xdr:row>36</xdr:row>
      <xdr:rowOff>73140</xdr:rowOff>
    </xdr:to>
    <xdr:sp macro="" textlink="">
      <xdr:nvSpPr>
        <xdr:cNvPr id="313" name="楕円 312"/>
        <xdr:cNvSpPr/>
      </xdr:nvSpPr>
      <xdr:spPr>
        <a:xfrm>
          <a:off x="9588500" y="6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89667</xdr:rowOff>
    </xdr:from>
    <xdr:ext cx="599010" cy="259045"/>
    <xdr:sp macro="" textlink="">
      <xdr:nvSpPr>
        <xdr:cNvPr id="314" name="テキスト ボックス 313"/>
        <xdr:cNvSpPr txBox="1"/>
      </xdr:nvSpPr>
      <xdr:spPr>
        <a:xfrm>
          <a:off x="9339795" y="591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32299</xdr:rowOff>
    </xdr:from>
    <xdr:to>
      <xdr:col>46</xdr:col>
      <xdr:colOff>38100</xdr:colOff>
      <xdr:row>36</xdr:row>
      <xdr:rowOff>133899</xdr:rowOff>
    </xdr:to>
    <xdr:sp macro="" textlink="">
      <xdr:nvSpPr>
        <xdr:cNvPr id="315" name="楕円 314"/>
        <xdr:cNvSpPr/>
      </xdr:nvSpPr>
      <xdr:spPr>
        <a:xfrm>
          <a:off x="8699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150426</xdr:rowOff>
    </xdr:from>
    <xdr:ext cx="599010" cy="259045"/>
    <xdr:sp macro="" textlink="">
      <xdr:nvSpPr>
        <xdr:cNvPr id="316" name="テキスト ボックス 315"/>
        <xdr:cNvSpPr txBox="1"/>
      </xdr:nvSpPr>
      <xdr:spPr>
        <a:xfrm>
          <a:off x="8450795" y="597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142751</xdr:rowOff>
    </xdr:from>
    <xdr:to>
      <xdr:col>41</xdr:col>
      <xdr:colOff>101600</xdr:colOff>
      <xdr:row>34</xdr:row>
      <xdr:rowOff>72901</xdr:rowOff>
    </xdr:to>
    <xdr:sp macro="" textlink="">
      <xdr:nvSpPr>
        <xdr:cNvPr id="317" name="楕円 316"/>
        <xdr:cNvSpPr/>
      </xdr:nvSpPr>
      <xdr:spPr>
        <a:xfrm>
          <a:off x="7810500" y="58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89428</xdr:rowOff>
    </xdr:from>
    <xdr:ext cx="599010" cy="259045"/>
    <xdr:sp macro="" textlink="">
      <xdr:nvSpPr>
        <xdr:cNvPr id="318" name="テキスト ボックス 317"/>
        <xdr:cNvSpPr txBox="1"/>
      </xdr:nvSpPr>
      <xdr:spPr>
        <a:xfrm>
          <a:off x="7561795" y="557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120024</xdr:rowOff>
    </xdr:from>
    <xdr:to>
      <xdr:col>36</xdr:col>
      <xdr:colOff>165100</xdr:colOff>
      <xdr:row>37</xdr:row>
      <xdr:rowOff>50174</xdr:rowOff>
    </xdr:to>
    <xdr:sp macro="" textlink="">
      <xdr:nvSpPr>
        <xdr:cNvPr id="319" name="楕円 318"/>
        <xdr:cNvSpPr/>
      </xdr:nvSpPr>
      <xdr:spPr>
        <a:xfrm>
          <a:off x="6921500" y="62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66701</xdr:rowOff>
    </xdr:from>
    <xdr:ext cx="599010" cy="259045"/>
    <xdr:sp macro="" textlink="">
      <xdr:nvSpPr>
        <xdr:cNvPr id="320" name="テキスト ボックス 319"/>
        <xdr:cNvSpPr txBox="1"/>
      </xdr:nvSpPr>
      <xdr:spPr>
        <a:xfrm>
          <a:off x="6672795" y="606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65869</xdr:rowOff>
    </xdr:from>
    <xdr:to>
      <xdr:col>55</xdr:col>
      <xdr:colOff>0</xdr:colOff>
      <xdr:row>57</xdr:row>
      <xdr:rowOff>14439</xdr:rowOff>
    </xdr:to>
    <xdr:cxnSp macro="">
      <xdr:nvCxnSpPr>
        <xdr:cNvPr id="347" name="直線コネクタ 346"/>
        <xdr:cNvCxnSpPr/>
      </xdr:nvCxnSpPr>
      <xdr:spPr>
        <a:xfrm flipV="1">
          <a:off x="9639300" y="9667069"/>
          <a:ext cx="838200" cy="1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14439</xdr:rowOff>
    </xdr:from>
    <xdr:to>
      <xdr:col>50</xdr:col>
      <xdr:colOff>114300</xdr:colOff>
      <xdr:row>58</xdr:row>
      <xdr:rowOff>12351</xdr:rowOff>
    </xdr:to>
    <xdr:cxnSp macro="">
      <xdr:nvCxnSpPr>
        <xdr:cNvPr id="350" name="直線コネクタ 349"/>
        <xdr:cNvCxnSpPr/>
      </xdr:nvCxnSpPr>
      <xdr:spPr>
        <a:xfrm flipV="1">
          <a:off x="8750300" y="9787089"/>
          <a:ext cx="889000" cy="16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72128</xdr:rowOff>
    </xdr:from>
    <xdr:to>
      <xdr:col>45</xdr:col>
      <xdr:colOff>177800</xdr:colOff>
      <xdr:row>58</xdr:row>
      <xdr:rowOff>12351</xdr:rowOff>
    </xdr:to>
    <xdr:cxnSp macro="">
      <xdr:nvCxnSpPr>
        <xdr:cNvPr id="353" name="直線コネクタ 352"/>
        <xdr:cNvCxnSpPr/>
      </xdr:nvCxnSpPr>
      <xdr:spPr>
        <a:xfrm>
          <a:off x="7861300" y="9844778"/>
          <a:ext cx="889000" cy="1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72128</xdr:rowOff>
    </xdr:from>
    <xdr:to>
      <xdr:col>41</xdr:col>
      <xdr:colOff>50800</xdr:colOff>
      <xdr:row>58</xdr:row>
      <xdr:rowOff>15255</xdr:rowOff>
    </xdr:to>
    <xdr:cxnSp macro="">
      <xdr:nvCxnSpPr>
        <xdr:cNvPr id="356" name="直線コネクタ 355"/>
        <xdr:cNvCxnSpPr/>
      </xdr:nvCxnSpPr>
      <xdr:spPr>
        <a:xfrm flipV="1">
          <a:off x="6972300" y="9844778"/>
          <a:ext cx="889000" cy="1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15069</xdr:rowOff>
    </xdr:from>
    <xdr:to>
      <xdr:col>55</xdr:col>
      <xdr:colOff>50800</xdr:colOff>
      <xdr:row>56</xdr:row>
      <xdr:rowOff>116669</xdr:rowOff>
    </xdr:to>
    <xdr:sp macro="" textlink="">
      <xdr:nvSpPr>
        <xdr:cNvPr id="366" name="楕円 365"/>
        <xdr:cNvSpPr/>
      </xdr:nvSpPr>
      <xdr:spPr>
        <a:xfrm>
          <a:off x="10426700" y="96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37946</xdr:rowOff>
    </xdr:from>
    <xdr:ext cx="599010" cy="259045"/>
    <xdr:sp macro="" textlink="">
      <xdr:nvSpPr>
        <xdr:cNvPr id="367" name="普通建設事業費該当値テキスト"/>
        <xdr:cNvSpPr txBox="1"/>
      </xdr:nvSpPr>
      <xdr:spPr>
        <a:xfrm>
          <a:off x="10528300" y="946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135089</xdr:rowOff>
    </xdr:from>
    <xdr:to>
      <xdr:col>50</xdr:col>
      <xdr:colOff>165100</xdr:colOff>
      <xdr:row>57</xdr:row>
      <xdr:rowOff>65239</xdr:rowOff>
    </xdr:to>
    <xdr:sp macro="" textlink="">
      <xdr:nvSpPr>
        <xdr:cNvPr id="368" name="楕円 367"/>
        <xdr:cNvSpPr/>
      </xdr:nvSpPr>
      <xdr:spPr>
        <a:xfrm>
          <a:off x="9588500" y="97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81766</xdr:rowOff>
    </xdr:from>
    <xdr:ext cx="599010" cy="259045"/>
    <xdr:sp macro="" textlink="">
      <xdr:nvSpPr>
        <xdr:cNvPr id="369" name="テキスト ボックス 368"/>
        <xdr:cNvSpPr txBox="1"/>
      </xdr:nvSpPr>
      <xdr:spPr>
        <a:xfrm>
          <a:off x="9339795" y="951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133001</xdr:rowOff>
    </xdr:from>
    <xdr:to>
      <xdr:col>46</xdr:col>
      <xdr:colOff>38100</xdr:colOff>
      <xdr:row>58</xdr:row>
      <xdr:rowOff>63151</xdr:rowOff>
    </xdr:to>
    <xdr:sp macro="" textlink="">
      <xdr:nvSpPr>
        <xdr:cNvPr id="370" name="楕円 369"/>
        <xdr:cNvSpPr/>
      </xdr:nvSpPr>
      <xdr:spPr>
        <a:xfrm>
          <a:off x="8699500" y="99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54278</xdr:rowOff>
    </xdr:from>
    <xdr:ext cx="534377" cy="259045"/>
    <xdr:sp macro="" textlink="">
      <xdr:nvSpPr>
        <xdr:cNvPr id="371" name="テキスト ボックス 370"/>
        <xdr:cNvSpPr txBox="1"/>
      </xdr:nvSpPr>
      <xdr:spPr>
        <a:xfrm>
          <a:off x="8483111" y="99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21328</xdr:rowOff>
    </xdr:from>
    <xdr:to>
      <xdr:col>41</xdr:col>
      <xdr:colOff>101600</xdr:colOff>
      <xdr:row>57</xdr:row>
      <xdr:rowOff>122928</xdr:rowOff>
    </xdr:to>
    <xdr:sp macro="" textlink="">
      <xdr:nvSpPr>
        <xdr:cNvPr id="372" name="楕円 371"/>
        <xdr:cNvSpPr/>
      </xdr:nvSpPr>
      <xdr:spPr>
        <a:xfrm>
          <a:off x="7810500" y="97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139455</xdr:rowOff>
    </xdr:from>
    <xdr:ext cx="599010" cy="259045"/>
    <xdr:sp macro="" textlink="">
      <xdr:nvSpPr>
        <xdr:cNvPr id="373" name="テキスト ボックス 372"/>
        <xdr:cNvSpPr txBox="1"/>
      </xdr:nvSpPr>
      <xdr:spPr>
        <a:xfrm>
          <a:off x="7561795" y="95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135905</xdr:rowOff>
    </xdr:from>
    <xdr:to>
      <xdr:col>36</xdr:col>
      <xdr:colOff>165100</xdr:colOff>
      <xdr:row>58</xdr:row>
      <xdr:rowOff>66055</xdr:rowOff>
    </xdr:to>
    <xdr:sp macro="" textlink="">
      <xdr:nvSpPr>
        <xdr:cNvPr id="374" name="楕円 373"/>
        <xdr:cNvSpPr/>
      </xdr:nvSpPr>
      <xdr:spPr>
        <a:xfrm>
          <a:off x="6921500" y="99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57182</xdr:rowOff>
    </xdr:from>
    <xdr:ext cx="534377" cy="259045"/>
    <xdr:sp macro="" textlink="">
      <xdr:nvSpPr>
        <xdr:cNvPr id="375" name="テキスト ボックス 374"/>
        <xdr:cNvSpPr txBox="1"/>
      </xdr:nvSpPr>
      <xdr:spPr>
        <a:xfrm>
          <a:off x="6705111" y="100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33553</xdr:rowOff>
    </xdr:from>
    <xdr:to>
      <xdr:col>55</xdr:col>
      <xdr:colOff>0</xdr:colOff>
      <xdr:row>77</xdr:row>
      <xdr:rowOff>49924</xdr:rowOff>
    </xdr:to>
    <xdr:cxnSp macro="">
      <xdr:nvCxnSpPr>
        <xdr:cNvPr id="404" name="直線コネクタ 403"/>
        <xdr:cNvCxnSpPr/>
      </xdr:nvCxnSpPr>
      <xdr:spPr>
        <a:xfrm flipV="1">
          <a:off x="9639300" y="13235203"/>
          <a:ext cx="838200"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49924</xdr:rowOff>
    </xdr:from>
    <xdr:to>
      <xdr:col>50</xdr:col>
      <xdr:colOff>114300</xdr:colOff>
      <xdr:row>79</xdr:row>
      <xdr:rowOff>40043</xdr:rowOff>
    </xdr:to>
    <xdr:cxnSp macro="">
      <xdr:nvCxnSpPr>
        <xdr:cNvPr id="407" name="直線コネクタ 406"/>
        <xdr:cNvCxnSpPr/>
      </xdr:nvCxnSpPr>
      <xdr:spPr>
        <a:xfrm flipV="1">
          <a:off x="8750300" y="13251574"/>
          <a:ext cx="889000" cy="3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25997</xdr:rowOff>
    </xdr:from>
    <xdr:to>
      <xdr:col>45</xdr:col>
      <xdr:colOff>177800</xdr:colOff>
      <xdr:row>79</xdr:row>
      <xdr:rowOff>40043</xdr:rowOff>
    </xdr:to>
    <xdr:cxnSp macro="">
      <xdr:nvCxnSpPr>
        <xdr:cNvPr id="410" name="直線コネクタ 409"/>
        <xdr:cNvCxnSpPr/>
      </xdr:nvCxnSpPr>
      <xdr:spPr>
        <a:xfrm>
          <a:off x="7861300" y="13570547"/>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19177</xdr:rowOff>
    </xdr:from>
    <xdr:to>
      <xdr:col>41</xdr:col>
      <xdr:colOff>50800</xdr:colOff>
      <xdr:row>79</xdr:row>
      <xdr:rowOff>25997</xdr:rowOff>
    </xdr:to>
    <xdr:cxnSp macro="">
      <xdr:nvCxnSpPr>
        <xdr:cNvPr id="413" name="直線コネクタ 412"/>
        <xdr:cNvCxnSpPr/>
      </xdr:nvCxnSpPr>
      <xdr:spPr>
        <a:xfrm>
          <a:off x="6972300" y="13392277"/>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154203</xdr:rowOff>
    </xdr:from>
    <xdr:to>
      <xdr:col>55</xdr:col>
      <xdr:colOff>50800</xdr:colOff>
      <xdr:row>77</xdr:row>
      <xdr:rowOff>84353</xdr:rowOff>
    </xdr:to>
    <xdr:sp macro="" textlink="">
      <xdr:nvSpPr>
        <xdr:cNvPr id="423" name="楕円 422"/>
        <xdr:cNvSpPr/>
      </xdr:nvSpPr>
      <xdr:spPr>
        <a:xfrm>
          <a:off x="10426700" y="131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5630</xdr:rowOff>
    </xdr:from>
    <xdr:ext cx="534377" cy="259045"/>
    <xdr:sp macro="" textlink="">
      <xdr:nvSpPr>
        <xdr:cNvPr id="424" name="普通建設事業費 （ うち新規整備　）該当値テキスト"/>
        <xdr:cNvSpPr txBox="1"/>
      </xdr:nvSpPr>
      <xdr:spPr>
        <a:xfrm>
          <a:off x="10528300"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170574</xdr:rowOff>
    </xdr:from>
    <xdr:to>
      <xdr:col>50</xdr:col>
      <xdr:colOff>165100</xdr:colOff>
      <xdr:row>77</xdr:row>
      <xdr:rowOff>100724</xdr:rowOff>
    </xdr:to>
    <xdr:sp macro="" textlink="">
      <xdr:nvSpPr>
        <xdr:cNvPr id="425" name="楕円 424"/>
        <xdr:cNvSpPr/>
      </xdr:nvSpPr>
      <xdr:spPr>
        <a:xfrm>
          <a:off x="9588500" y="132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117251</xdr:rowOff>
    </xdr:from>
    <xdr:ext cx="534377" cy="259045"/>
    <xdr:sp macro="" textlink="">
      <xdr:nvSpPr>
        <xdr:cNvPr id="426" name="テキスト ボックス 425"/>
        <xdr:cNvSpPr txBox="1"/>
      </xdr:nvSpPr>
      <xdr:spPr>
        <a:xfrm>
          <a:off x="9372111" y="129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160693</xdr:rowOff>
    </xdr:from>
    <xdr:to>
      <xdr:col>46</xdr:col>
      <xdr:colOff>38100</xdr:colOff>
      <xdr:row>79</xdr:row>
      <xdr:rowOff>90843</xdr:rowOff>
    </xdr:to>
    <xdr:sp macro="" textlink="">
      <xdr:nvSpPr>
        <xdr:cNvPr id="427" name="楕円 426"/>
        <xdr:cNvSpPr/>
      </xdr:nvSpPr>
      <xdr:spPr>
        <a:xfrm>
          <a:off x="8699500" y="135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81970</xdr:rowOff>
    </xdr:from>
    <xdr:ext cx="378565" cy="259045"/>
    <xdr:sp macro="" textlink="">
      <xdr:nvSpPr>
        <xdr:cNvPr id="428" name="テキスト ボックス 427"/>
        <xdr:cNvSpPr txBox="1"/>
      </xdr:nvSpPr>
      <xdr:spPr>
        <a:xfrm>
          <a:off x="8561017" y="1362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146647</xdr:rowOff>
    </xdr:from>
    <xdr:to>
      <xdr:col>41</xdr:col>
      <xdr:colOff>101600</xdr:colOff>
      <xdr:row>79</xdr:row>
      <xdr:rowOff>76797</xdr:rowOff>
    </xdr:to>
    <xdr:sp macro="" textlink="">
      <xdr:nvSpPr>
        <xdr:cNvPr id="429" name="楕円 428"/>
        <xdr:cNvSpPr/>
      </xdr:nvSpPr>
      <xdr:spPr>
        <a:xfrm>
          <a:off x="7810500" y="135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67924</xdr:rowOff>
    </xdr:from>
    <xdr:ext cx="469744" cy="259045"/>
    <xdr:sp macro="" textlink="">
      <xdr:nvSpPr>
        <xdr:cNvPr id="430" name="テキスト ボックス 429"/>
        <xdr:cNvSpPr txBox="1"/>
      </xdr:nvSpPr>
      <xdr:spPr>
        <a:xfrm>
          <a:off x="7626428" y="136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139827</xdr:rowOff>
    </xdr:from>
    <xdr:to>
      <xdr:col>36</xdr:col>
      <xdr:colOff>165100</xdr:colOff>
      <xdr:row>78</xdr:row>
      <xdr:rowOff>69977</xdr:rowOff>
    </xdr:to>
    <xdr:sp macro="" textlink="">
      <xdr:nvSpPr>
        <xdr:cNvPr id="431" name="楕円 430"/>
        <xdr:cNvSpPr/>
      </xdr:nvSpPr>
      <xdr:spPr>
        <a:xfrm>
          <a:off x="6921500" y="133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61104</xdr:rowOff>
    </xdr:from>
    <xdr:ext cx="534377" cy="259045"/>
    <xdr:sp macro="" textlink="">
      <xdr:nvSpPr>
        <xdr:cNvPr id="432" name="テキスト ボックス 431"/>
        <xdr:cNvSpPr txBox="1"/>
      </xdr:nvSpPr>
      <xdr:spPr>
        <a:xfrm>
          <a:off x="6705111" y="134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137238</xdr:rowOff>
    </xdr:from>
    <xdr:to>
      <xdr:col>55</xdr:col>
      <xdr:colOff>0</xdr:colOff>
      <xdr:row>97</xdr:row>
      <xdr:rowOff>82965</xdr:rowOff>
    </xdr:to>
    <xdr:cxnSp macro="">
      <xdr:nvCxnSpPr>
        <xdr:cNvPr id="459" name="直線コネクタ 458"/>
        <xdr:cNvCxnSpPr/>
      </xdr:nvCxnSpPr>
      <xdr:spPr>
        <a:xfrm flipV="1">
          <a:off x="9639300" y="16596438"/>
          <a:ext cx="838200" cy="1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82965</xdr:rowOff>
    </xdr:from>
    <xdr:to>
      <xdr:col>50</xdr:col>
      <xdr:colOff>114300</xdr:colOff>
      <xdr:row>98</xdr:row>
      <xdr:rowOff>27229</xdr:rowOff>
    </xdr:to>
    <xdr:cxnSp macro="">
      <xdr:nvCxnSpPr>
        <xdr:cNvPr id="462" name="直線コネクタ 461"/>
        <xdr:cNvCxnSpPr/>
      </xdr:nvCxnSpPr>
      <xdr:spPr>
        <a:xfrm flipV="1">
          <a:off x="8750300" y="16713615"/>
          <a:ext cx="889000" cy="1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102121</xdr:rowOff>
    </xdr:from>
    <xdr:to>
      <xdr:col>45</xdr:col>
      <xdr:colOff>177800</xdr:colOff>
      <xdr:row>98</xdr:row>
      <xdr:rowOff>27229</xdr:rowOff>
    </xdr:to>
    <xdr:cxnSp macro="">
      <xdr:nvCxnSpPr>
        <xdr:cNvPr id="465" name="直線コネクタ 464"/>
        <xdr:cNvCxnSpPr/>
      </xdr:nvCxnSpPr>
      <xdr:spPr>
        <a:xfrm>
          <a:off x="7861300" y="16732771"/>
          <a:ext cx="889000" cy="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102121</xdr:rowOff>
    </xdr:from>
    <xdr:to>
      <xdr:col>41</xdr:col>
      <xdr:colOff>50800</xdr:colOff>
      <xdr:row>98</xdr:row>
      <xdr:rowOff>75783</xdr:rowOff>
    </xdr:to>
    <xdr:cxnSp macro="">
      <xdr:nvCxnSpPr>
        <xdr:cNvPr id="468" name="直線コネクタ 467"/>
        <xdr:cNvCxnSpPr/>
      </xdr:nvCxnSpPr>
      <xdr:spPr>
        <a:xfrm flipV="1">
          <a:off x="6972300" y="16732771"/>
          <a:ext cx="889000" cy="14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86438</xdr:rowOff>
    </xdr:from>
    <xdr:to>
      <xdr:col>55</xdr:col>
      <xdr:colOff>50800</xdr:colOff>
      <xdr:row>97</xdr:row>
      <xdr:rowOff>16588</xdr:rowOff>
    </xdr:to>
    <xdr:sp macro="" textlink="">
      <xdr:nvSpPr>
        <xdr:cNvPr id="478" name="楕円 477"/>
        <xdr:cNvSpPr/>
      </xdr:nvSpPr>
      <xdr:spPr>
        <a:xfrm>
          <a:off x="10426700" y="1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109315</xdr:rowOff>
    </xdr:from>
    <xdr:ext cx="599010" cy="259045"/>
    <xdr:sp macro="" textlink="">
      <xdr:nvSpPr>
        <xdr:cNvPr id="479" name="普通建設事業費 （ うち更新整備　）該当値テキスト"/>
        <xdr:cNvSpPr txBox="1"/>
      </xdr:nvSpPr>
      <xdr:spPr>
        <a:xfrm>
          <a:off x="10528300" y="1639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32165</xdr:rowOff>
    </xdr:from>
    <xdr:to>
      <xdr:col>50</xdr:col>
      <xdr:colOff>165100</xdr:colOff>
      <xdr:row>97</xdr:row>
      <xdr:rowOff>133765</xdr:rowOff>
    </xdr:to>
    <xdr:sp macro="" textlink="">
      <xdr:nvSpPr>
        <xdr:cNvPr id="480" name="楕円 479"/>
        <xdr:cNvSpPr/>
      </xdr:nvSpPr>
      <xdr:spPr>
        <a:xfrm>
          <a:off x="9588500" y="16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150292</xdr:rowOff>
    </xdr:from>
    <xdr:ext cx="534377" cy="259045"/>
    <xdr:sp macro="" textlink="">
      <xdr:nvSpPr>
        <xdr:cNvPr id="481" name="テキスト ボックス 480"/>
        <xdr:cNvSpPr txBox="1"/>
      </xdr:nvSpPr>
      <xdr:spPr>
        <a:xfrm>
          <a:off x="9372111" y="16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147879</xdr:rowOff>
    </xdr:from>
    <xdr:to>
      <xdr:col>46</xdr:col>
      <xdr:colOff>38100</xdr:colOff>
      <xdr:row>98</xdr:row>
      <xdr:rowOff>78029</xdr:rowOff>
    </xdr:to>
    <xdr:sp macro="" textlink="">
      <xdr:nvSpPr>
        <xdr:cNvPr id="482" name="楕円 481"/>
        <xdr:cNvSpPr/>
      </xdr:nvSpPr>
      <xdr:spPr>
        <a:xfrm>
          <a:off x="8699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69156</xdr:rowOff>
    </xdr:from>
    <xdr:ext cx="534377" cy="259045"/>
    <xdr:sp macro="" textlink="">
      <xdr:nvSpPr>
        <xdr:cNvPr id="483" name="テキスト ボックス 482"/>
        <xdr:cNvSpPr txBox="1"/>
      </xdr:nvSpPr>
      <xdr:spPr>
        <a:xfrm>
          <a:off x="8483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51321</xdr:rowOff>
    </xdr:from>
    <xdr:to>
      <xdr:col>41</xdr:col>
      <xdr:colOff>101600</xdr:colOff>
      <xdr:row>97</xdr:row>
      <xdr:rowOff>152921</xdr:rowOff>
    </xdr:to>
    <xdr:sp macro="" textlink="">
      <xdr:nvSpPr>
        <xdr:cNvPr id="484" name="楕円 483"/>
        <xdr:cNvSpPr/>
      </xdr:nvSpPr>
      <xdr:spPr>
        <a:xfrm>
          <a:off x="7810500" y="166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169448</xdr:rowOff>
    </xdr:from>
    <xdr:ext cx="534377" cy="259045"/>
    <xdr:sp macro="" textlink="">
      <xdr:nvSpPr>
        <xdr:cNvPr id="485" name="テキスト ボックス 484"/>
        <xdr:cNvSpPr txBox="1"/>
      </xdr:nvSpPr>
      <xdr:spPr>
        <a:xfrm>
          <a:off x="7594111" y="164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24983</xdr:rowOff>
    </xdr:from>
    <xdr:to>
      <xdr:col>36</xdr:col>
      <xdr:colOff>165100</xdr:colOff>
      <xdr:row>98</xdr:row>
      <xdr:rowOff>126583</xdr:rowOff>
    </xdr:to>
    <xdr:sp macro="" textlink="">
      <xdr:nvSpPr>
        <xdr:cNvPr id="486" name="楕円 485"/>
        <xdr:cNvSpPr/>
      </xdr:nvSpPr>
      <xdr:spPr>
        <a:xfrm>
          <a:off x="6921500" y="168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117710</xdr:rowOff>
    </xdr:from>
    <xdr:ext cx="534377" cy="259045"/>
    <xdr:sp macro="" textlink="">
      <xdr:nvSpPr>
        <xdr:cNvPr id="487" name="テキスト ボックス 486"/>
        <xdr:cNvSpPr txBox="1"/>
      </xdr:nvSpPr>
      <xdr:spPr>
        <a:xfrm>
          <a:off x="6705111" y="169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78956</xdr:rowOff>
    </xdr:from>
    <xdr:to>
      <xdr:col>85</xdr:col>
      <xdr:colOff>127000</xdr:colOff>
      <xdr:row>38</xdr:row>
      <xdr:rowOff>67907</xdr:rowOff>
    </xdr:to>
    <xdr:cxnSp macro="">
      <xdr:nvCxnSpPr>
        <xdr:cNvPr id="516" name="直線コネクタ 515"/>
        <xdr:cNvCxnSpPr/>
      </xdr:nvCxnSpPr>
      <xdr:spPr>
        <a:xfrm flipV="1">
          <a:off x="15481300" y="5908256"/>
          <a:ext cx="838200" cy="67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67907</xdr:rowOff>
    </xdr:from>
    <xdr:to>
      <xdr:col>81</xdr:col>
      <xdr:colOff>50800</xdr:colOff>
      <xdr:row>38</xdr:row>
      <xdr:rowOff>130048</xdr:rowOff>
    </xdr:to>
    <xdr:cxnSp macro="">
      <xdr:nvCxnSpPr>
        <xdr:cNvPr id="519" name="直線コネクタ 518"/>
        <xdr:cNvCxnSpPr/>
      </xdr:nvCxnSpPr>
      <xdr:spPr>
        <a:xfrm flipV="1">
          <a:off x="14592300" y="6583007"/>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130048</xdr:rowOff>
    </xdr:from>
    <xdr:to>
      <xdr:col>76</xdr:col>
      <xdr:colOff>114300</xdr:colOff>
      <xdr:row>38</xdr:row>
      <xdr:rowOff>140424</xdr:rowOff>
    </xdr:to>
    <xdr:cxnSp macro="">
      <xdr:nvCxnSpPr>
        <xdr:cNvPr id="522" name="直線コネクタ 521"/>
        <xdr:cNvCxnSpPr/>
      </xdr:nvCxnSpPr>
      <xdr:spPr>
        <a:xfrm flipV="1">
          <a:off x="13703300" y="6645148"/>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123419</xdr:rowOff>
    </xdr:from>
    <xdr:to>
      <xdr:col>71</xdr:col>
      <xdr:colOff>177800</xdr:colOff>
      <xdr:row>38</xdr:row>
      <xdr:rowOff>140424</xdr:rowOff>
    </xdr:to>
    <xdr:cxnSp macro="">
      <xdr:nvCxnSpPr>
        <xdr:cNvPr id="525" name="直線コネクタ 524"/>
        <xdr:cNvCxnSpPr/>
      </xdr:nvCxnSpPr>
      <xdr:spPr>
        <a:xfrm>
          <a:off x="12814300" y="6638519"/>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28156</xdr:rowOff>
    </xdr:from>
    <xdr:to>
      <xdr:col>85</xdr:col>
      <xdr:colOff>177800</xdr:colOff>
      <xdr:row>34</xdr:row>
      <xdr:rowOff>129756</xdr:rowOff>
    </xdr:to>
    <xdr:sp macro="" textlink="">
      <xdr:nvSpPr>
        <xdr:cNvPr id="535" name="楕円 534"/>
        <xdr:cNvSpPr/>
      </xdr:nvSpPr>
      <xdr:spPr>
        <a:xfrm>
          <a:off x="16268700" y="58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51033</xdr:rowOff>
    </xdr:from>
    <xdr:ext cx="534377" cy="259045"/>
    <xdr:sp macro="" textlink="">
      <xdr:nvSpPr>
        <xdr:cNvPr id="536" name="災害復旧事業費該当値テキスト"/>
        <xdr:cNvSpPr txBox="1"/>
      </xdr:nvSpPr>
      <xdr:spPr>
        <a:xfrm>
          <a:off x="16370300" y="5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17107</xdr:rowOff>
    </xdr:from>
    <xdr:to>
      <xdr:col>81</xdr:col>
      <xdr:colOff>101600</xdr:colOff>
      <xdr:row>38</xdr:row>
      <xdr:rowOff>118707</xdr:rowOff>
    </xdr:to>
    <xdr:sp macro="" textlink="">
      <xdr:nvSpPr>
        <xdr:cNvPr id="537" name="楕円 536"/>
        <xdr:cNvSpPr/>
      </xdr:nvSpPr>
      <xdr:spPr>
        <a:xfrm>
          <a:off x="15430500" y="65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135234</xdr:rowOff>
    </xdr:from>
    <xdr:ext cx="534377" cy="259045"/>
    <xdr:sp macro="" textlink="">
      <xdr:nvSpPr>
        <xdr:cNvPr id="538" name="テキスト ボックス 537"/>
        <xdr:cNvSpPr txBox="1"/>
      </xdr:nvSpPr>
      <xdr:spPr>
        <a:xfrm>
          <a:off x="15214111" y="63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79248</xdr:rowOff>
    </xdr:from>
    <xdr:to>
      <xdr:col>76</xdr:col>
      <xdr:colOff>165100</xdr:colOff>
      <xdr:row>39</xdr:row>
      <xdr:rowOff>9398</xdr:rowOff>
    </xdr:to>
    <xdr:sp macro="" textlink="">
      <xdr:nvSpPr>
        <xdr:cNvPr id="539" name="楕円 538"/>
        <xdr:cNvSpPr/>
      </xdr:nvSpPr>
      <xdr:spPr>
        <a:xfrm>
          <a:off x="14541500" y="65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525</xdr:rowOff>
    </xdr:from>
    <xdr:ext cx="469744" cy="259045"/>
    <xdr:sp macro="" textlink="">
      <xdr:nvSpPr>
        <xdr:cNvPr id="540" name="テキスト ボックス 539"/>
        <xdr:cNvSpPr txBox="1"/>
      </xdr:nvSpPr>
      <xdr:spPr>
        <a:xfrm>
          <a:off x="14357428" y="66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89624</xdr:rowOff>
    </xdr:from>
    <xdr:to>
      <xdr:col>72</xdr:col>
      <xdr:colOff>38100</xdr:colOff>
      <xdr:row>39</xdr:row>
      <xdr:rowOff>19774</xdr:rowOff>
    </xdr:to>
    <xdr:sp macro="" textlink="">
      <xdr:nvSpPr>
        <xdr:cNvPr id="541" name="楕円 540"/>
        <xdr:cNvSpPr/>
      </xdr:nvSpPr>
      <xdr:spPr>
        <a:xfrm>
          <a:off x="13652500" y="66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10901</xdr:rowOff>
    </xdr:from>
    <xdr:ext cx="469744" cy="259045"/>
    <xdr:sp macro="" textlink="">
      <xdr:nvSpPr>
        <xdr:cNvPr id="542" name="テキスト ボックス 541"/>
        <xdr:cNvSpPr txBox="1"/>
      </xdr:nvSpPr>
      <xdr:spPr>
        <a:xfrm>
          <a:off x="13468428" y="669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72619</xdr:rowOff>
    </xdr:from>
    <xdr:to>
      <xdr:col>67</xdr:col>
      <xdr:colOff>101600</xdr:colOff>
      <xdr:row>39</xdr:row>
      <xdr:rowOff>2769</xdr:rowOff>
    </xdr:to>
    <xdr:sp macro="" textlink="">
      <xdr:nvSpPr>
        <xdr:cNvPr id="543" name="楕円 542"/>
        <xdr:cNvSpPr/>
      </xdr:nvSpPr>
      <xdr:spPr>
        <a:xfrm>
          <a:off x="12763500" y="65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165346</xdr:rowOff>
    </xdr:from>
    <xdr:ext cx="469744" cy="259045"/>
    <xdr:sp macro="" textlink="">
      <xdr:nvSpPr>
        <xdr:cNvPr id="544" name="テキスト ボックス 543"/>
        <xdr:cNvSpPr txBox="1"/>
      </xdr:nvSpPr>
      <xdr:spPr>
        <a:xfrm>
          <a:off x="12579428" y="66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128574</xdr:rowOff>
    </xdr:from>
    <xdr:to>
      <xdr:col>85</xdr:col>
      <xdr:colOff>127000</xdr:colOff>
      <xdr:row>77</xdr:row>
      <xdr:rowOff>131034</xdr:rowOff>
    </xdr:to>
    <xdr:cxnSp macro="">
      <xdr:nvCxnSpPr>
        <xdr:cNvPr id="620" name="直線コネクタ 619"/>
        <xdr:cNvCxnSpPr/>
      </xdr:nvCxnSpPr>
      <xdr:spPr>
        <a:xfrm flipV="1">
          <a:off x="15481300" y="13330224"/>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131034</xdr:rowOff>
    </xdr:from>
    <xdr:to>
      <xdr:col>81</xdr:col>
      <xdr:colOff>50800</xdr:colOff>
      <xdr:row>77</xdr:row>
      <xdr:rowOff>147582</xdr:rowOff>
    </xdr:to>
    <xdr:cxnSp macro="">
      <xdr:nvCxnSpPr>
        <xdr:cNvPr id="623" name="直線コネクタ 622"/>
        <xdr:cNvCxnSpPr/>
      </xdr:nvCxnSpPr>
      <xdr:spPr>
        <a:xfrm flipV="1">
          <a:off x="14592300" y="1333268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145588</xdr:rowOff>
    </xdr:from>
    <xdr:to>
      <xdr:col>76</xdr:col>
      <xdr:colOff>114300</xdr:colOff>
      <xdr:row>77</xdr:row>
      <xdr:rowOff>147582</xdr:rowOff>
    </xdr:to>
    <xdr:cxnSp macro="">
      <xdr:nvCxnSpPr>
        <xdr:cNvPr id="626" name="直線コネクタ 625"/>
        <xdr:cNvCxnSpPr/>
      </xdr:nvCxnSpPr>
      <xdr:spPr>
        <a:xfrm>
          <a:off x="13703300" y="13347238"/>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145588</xdr:rowOff>
    </xdr:from>
    <xdr:to>
      <xdr:col>71</xdr:col>
      <xdr:colOff>177800</xdr:colOff>
      <xdr:row>77</xdr:row>
      <xdr:rowOff>146949</xdr:rowOff>
    </xdr:to>
    <xdr:cxnSp macro="">
      <xdr:nvCxnSpPr>
        <xdr:cNvPr id="629" name="直線コネクタ 628"/>
        <xdr:cNvCxnSpPr/>
      </xdr:nvCxnSpPr>
      <xdr:spPr>
        <a:xfrm flipV="1">
          <a:off x="12814300" y="13347238"/>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77774</xdr:rowOff>
    </xdr:from>
    <xdr:to>
      <xdr:col>85</xdr:col>
      <xdr:colOff>177800</xdr:colOff>
      <xdr:row>78</xdr:row>
      <xdr:rowOff>7924</xdr:rowOff>
    </xdr:to>
    <xdr:sp macro="" textlink="">
      <xdr:nvSpPr>
        <xdr:cNvPr id="639" name="楕円 638"/>
        <xdr:cNvSpPr/>
      </xdr:nvSpPr>
      <xdr:spPr>
        <a:xfrm>
          <a:off x="16268700" y="132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37151</xdr:rowOff>
    </xdr:from>
    <xdr:ext cx="534377" cy="259045"/>
    <xdr:sp macro="" textlink="">
      <xdr:nvSpPr>
        <xdr:cNvPr id="640" name="公債費該当値テキスト"/>
        <xdr:cNvSpPr txBox="1"/>
      </xdr:nvSpPr>
      <xdr:spPr>
        <a:xfrm>
          <a:off x="16370300" y="130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80234</xdr:rowOff>
    </xdr:from>
    <xdr:to>
      <xdr:col>81</xdr:col>
      <xdr:colOff>101600</xdr:colOff>
      <xdr:row>78</xdr:row>
      <xdr:rowOff>10384</xdr:rowOff>
    </xdr:to>
    <xdr:sp macro="" textlink="">
      <xdr:nvSpPr>
        <xdr:cNvPr id="641" name="楕円 640"/>
        <xdr:cNvSpPr/>
      </xdr:nvSpPr>
      <xdr:spPr>
        <a:xfrm>
          <a:off x="15430500" y="132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26911</xdr:rowOff>
    </xdr:from>
    <xdr:ext cx="534377" cy="259045"/>
    <xdr:sp macro="" textlink="">
      <xdr:nvSpPr>
        <xdr:cNvPr id="642" name="テキスト ボックス 641"/>
        <xdr:cNvSpPr txBox="1"/>
      </xdr:nvSpPr>
      <xdr:spPr>
        <a:xfrm>
          <a:off x="15214111" y="130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96782</xdr:rowOff>
    </xdr:from>
    <xdr:to>
      <xdr:col>76</xdr:col>
      <xdr:colOff>165100</xdr:colOff>
      <xdr:row>78</xdr:row>
      <xdr:rowOff>26932</xdr:rowOff>
    </xdr:to>
    <xdr:sp macro="" textlink="">
      <xdr:nvSpPr>
        <xdr:cNvPr id="643" name="楕円 642"/>
        <xdr:cNvSpPr/>
      </xdr:nvSpPr>
      <xdr:spPr>
        <a:xfrm>
          <a:off x="14541500" y="132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18059</xdr:rowOff>
    </xdr:from>
    <xdr:ext cx="534377" cy="259045"/>
    <xdr:sp macro="" textlink="">
      <xdr:nvSpPr>
        <xdr:cNvPr id="644" name="テキスト ボックス 643"/>
        <xdr:cNvSpPr txBox="1"/>
      </xdr:nvSpPr>
      <xdr:spPr>
        <a:xfrm>
          <a:off x="14325111" y="133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94788</xdr:rowOff>
    </xdr:from>
    <xdr:to>
      <xdr:col>72</xdr:col>
      <xdr:colOff>38100</xdr:colOff>
      <xdr:row>78</xdr:row>
      <xdr:rowOff>24938</xdr:rowOff>
    </xdr:to>
    <xdr:sp macro="" textlink="">
      <xdr:nvSpPr>
        <xdr:cNvPr id="645" name="楕円 644"/>
        <xdr:cNvSpPr/>
      </xdr:nvSpPr>
      <xdr:spPr>
        <a:xfrm>
          <a:off x="13652500" y="132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41465</xdr:rowOff>
    </xdr:from>
    <xdr:ext cx="534377" cy="259045"/>
    <xdr:sp macro="" textlink="">
      <xdr:nvSpPr>
        <xdr:cNvPr id="646" name="テキスト ボックス 645"/>
        <xdr:cNvSpPr txBox="1"/>
      </xdr:nvSpPr>
      <xdr:spPr>
        <a:xfrm>
          <a:off x="13436111" y="130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96149</xdr:rowOff>
    </xdr:from>
    <xdr:to>
      <xdr:col>67</xdr:col>
      <xdr:colOff>101600</xdr:colOff>
      <xdr:row>78</xdr:row>
      <xdr:rowOff>26299</xdr:rowOff>
    </xdr:to>
    <xdr:sp macro="" textlink="">
      <xdr:nvSpPr>
        <xdr:cNvPr id="647" name="楕円 646"/>
        <xdr:cNvSpPr/>
      </xdr:nvSpPr>
      <xdr:spPr>
        <a:xfrm>
          <a:off x="12763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42826</xdr:rowOff>
    </xdr:from>
    <xdr:ext cx="534377" cy="259045"/>
    <xdr:sp macro="" textlink="">
      <xdr:nvSpPr>
        <xdr:cNvPr id="648" name="テキスト ボックス 647"/>
        <xdr:cNvSpPr txBox="1"/>
      </xdr:nvSpPr>
      <xdr:spPr>
        <a:xfrm>
          <a:off x="12547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127586</xdr:rowOff>
    </xdr:from>
    <xdr:to>
      <xdr:col>85</xdr:col>
      <xdr:colOff>127000</xdr:colOff>
      <xdr:row>98</xdr:row>
      <xdr:rowOff>132114</xdr:rowOff>
    </xdr:to>
    <xdr:cxnSp macro="">
      <xdr:nvCxnSpPr>
        <xdr:cNvPr id="675" name="直線コネクタ 674"/>
        <xdr:cNvCxnSpPr/>
      </xdr:nvCxnSpPr>
      <xdr:spPr>
        <a:xfrm flipV="1">
          <a:off x="15481300" y="16929686"/>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89009</xdr:rowOff>
    </xdr:from>
    <xdr:to>
      <xdr:col>81</xdr:col>
      <xdr:colOff>50800</xdr:colOff>
      <xdr:row>98</xdr:row>
      <xdr:rowOff>132114</xdr:rowOff>
    </xdr:to>
    <xdr:cxnSp macro="">
      <xdr:nvCxnSpPr>
        <xdr:cNvPr id="678" name="直線コネクタ 677"/>
        <xdr:cNvCxnSpPr/>
      </xdr:nvCxnSpPr>
      <xdr:spPr>
        <a:xfrm>
          <a:off x="14592300" y="16891109"/>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89009</xdr:rowOff>
    </xdr:from>
    <xdr:to>
      <xdr:col>76</xdr:col>
      <xdr:colOff>114300</xdr:colOff>
      <xdr:row>98</xdr:row>
      <xdr:rowOff>128766</xdr:rowOff>
    </xdr:to>
    <xdr:cxnSp macro="">
      <xdr:nvCxnSpPr>
        <xdr:cNvPr id="681" name="直線コネクタ 680"/>
        <xdr:cNvCxnSpPr/>
      </xdr:nvCxnSpPr>
      <xdr:spPr>
        <a:xfrm flipV="1">
          <a:off x="13703300" y="16891109"/>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128766</xdr:rowOff>
    </xdr:from>
    <xdr:to>
      <xdr:col>71</xdr:col>
      <xdr:colOff>177800</xdr:colOff>
      <xdr:row>98</xdr:row>
      <xdr:rowOff>130924</xdr:rowOff>
    </xdr:to>
    <xdr:cxnSp macro="">
      <xdr:nvCxnSpPr>
        <xdr:cNvPr id="684" name="直線コネクタ 683"/>
        <xdr:cNvCxnSpPr/>
      </xdr:nvCxnSpPr>
      <xdr:spPr>
        <a:xfrm flipV="1">
          <a:off x="12814300" y="16930866"/>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76786</xdr:rowOff>
    </xdr:from>
    <xdr:to>
      <xdr:col>85</xdr:col>
      <xdr:colOff>177800</xdr:colOff>
      <xdr:row>99</xdr:row>
      <xdr:rowOff>6936</xdr:rowOff>
    </xdr:to>
    <xdr:sp macro="" textlink="">
      <xdr:nvSpPr>
        <xdr:cNvPr id="694" name="楕円 693"/>
        <xdr:cNvSpPr/>
      </xdr:nvSpPr>
      <xdr:spPr>
        <a:xfrm>
          <a:off x="16268700" y="168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163163</xdr:rowOff>
    </xdr:from>
    <xdr:ext cx="469744" cy="259045"/>
    <xdr:sp macro="" textlink="">
      <xdr:nvSpPr>
        <xdr:cNvPr id="695" name="積立金該当値テキスト"/>
        <xdr:cNvSpPr txBox="1"/>
      </xdr:nvSpPr>
      <xdr:spPr>
        <a:xfrm>
          <a:off x="16370300" y="1679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81314</xdr:rowOff>
    </xdr:from>
    <xdr:to>
      <xdr:col>81</xdr:col>
      <xdr:colOff>101600</xdr:colOff>
      <xdr:row>99</xdr:row>
      <xdr:rowOff>11464</xdr:rowOff>
    </xdr:to>
    <xdr:sp macro="" textlink="">
      <xdr:nvSpPr>
        <xdr:cNvPr id="696" name="楕円 695"/>
        <xdr:cNvSpPr/>
      </xdr:nvSpPr>
      <xdr:spPr>
        <a:xfrm>
          <a:off x="15430500" y="16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2591</xdr:rowOff>
    </xdr:from>
    <xdr:ext cx="469744" cy="259045"/>
    <xdr:sp macro="" textlink="">
      <xdr:nvSpPr>
        <xdr:cNvPr id="697" name="テキスト ボックス 696"/>
        <xdr:cNvSpPr txBox="1"/>
      </xdr:nvSpPr>
      <xdr:spPr>
        <a:xfrm>
          <a:off x="15246428" y="169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38209</xdr:rowOff>
    </xdr:from>
    <xdr:to>
      <xdr:col>76</xdr:col>
      <xdr:colOff>165100</xdr:colOff>
      <xdr:row>98</xdr:row>
      <xdr:rowOff>139809</xdr:rowOff>
    </xdr:to>
    <xdr:sp macro="" textlink="">
      <xdr:nvSpPr>
        <xdr:cNvPr id="698" name="楕円 697"/>
        <xdr:cNvSpPr/>
      </xdr:nvSpPr>
      <xdr:spPr>
        <a:xfrm>
          <a:off x="14541500" y="168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130936</xdr:rowOff>
    </xdr:from>
    <xdr:ext cx="534377" cy="259045"/>
    <xdr:sp macro="" textlink="">
      <xdr:nvSpPr>
        <xdr:cNvPr id="699" name="テキスト ボックス 698"/>
        <xdr:cNvSpPr txBox="1"/>
      </xdr:nvSpPr>
      <xdr:spPr>
        <a:xfrm>
          <a:off x="14325111" y="169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77966</xdr:rowOff>
    </xdr:from>
    <xdr:to>
      <xdr:col>72</xdr:col>
      <xdr:colOff>38100</xdr:colOff>
      <xdr:row>99</xdr:row>
      <xdr:rowOff>8116</xdr:rowOff>
    </xdr:to>
    <xdr:sp macro="" textlink="">
      <xdr:nvSpPr>
        <xdr:cNvPr id="700" name="楕円 699"/>
        <xdr:cNvSpPr/>
      </xdr:nvSpPr>
      <xdr:spPr>
        <a:xfrm>
          <a:off x="136525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170693</xdr:rowOff>
    </xdr:from>
    <xdr:ext cx="469744" cy="259045"/>
    <xdr:sp macro="" textlink="">
      <xdr:nvSpPr>
        <xdr:cNvPr id="701" name="テキスト ボックス 700"/>
        <xdr:cNvSpPr txBox="1"/>
      </xdr:nvSpPr>
      <xdr:spPr>
        <a:xfrm>
          <a:off x="13468428" y="169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80124</xdr:rowOff>
    </xdr:from>
    <xdr:to>
      <xdr:col>67</xdr:col>
      <xdr:colOff>101600</xdr:colOff>
      <xdr:row>99</xdr:row>
      <xdr:rowOff>10274</xdr:rowOff>
    </xdr:to>
    <xdr:sp macro="" textlink="">
      <xdr:nvSpPr>
        <xdr:cNvPr id="702" name="楕円 701"/>
        <xdr:cNvSpPr/>
      </xdr:nvSpPr>
      <xdr:spPr>
        <a:xfrm>
          <a:off x="12763500" y="168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1401</xdr:rowOff>
    </xdr:from>
    <xdr:ext cx="469744" cy="259045"/>
    <xdr:sp macro="" textlink="">
      <xdr:nvSpPr>
        <xdr:cNvPr id="703" name="テキスト ボックス 702"/>
        <xdr:cNvSpPr txBox="1"/>
      </xdr:nvSpPr>
      <xdr:spPr>
        <a:xfrm>
          <a:off x="12579428" y="169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151987</xdr:rowOff>
    </xdr:from>
    <xdr:to>
      <xdr:col>116</xdr:col>
      <xdr:colOff>63500</xdr:colOff>
      <xdr:row>37</xdr:row>
      <xdr:rowOff>169532</xdr:rowOff>
    </xdr:to>
    <xdr:cxnSp macro="">
      <xdr:nvCxnSpPr>
        <xdr:cNvPr id="732" name="直線コネクタ 731"/>
        <xdr:cNvCxnSpPr/>
      </xdr:nvCxnSpPr>
      <xdr:spPr>
        <a:xfrm>
          <a:off x="21323300" y="6495637"/>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108267</xdr:rowOff>
    </xdr:from>
    <xdr:to>
      <xdr:col>111</xdr:col>
      <xdr:colOff>177800</xdr:colOff>
      <xdr:row>37</xdr:row>
      <xdr:rowOff>151987</xdr:rowOff>
    </xdr:to>
    <xdr:cxnSp macro="">
      <xdr:nvCxnSpPr>
        <xdr:cNvPr id="735" name="直線コネクタ 734"/>
        <xdr:cNvCxnSpPr/>
      </xdr:nvCxnSpPr>
      <xdr:spPr>
        <a:xfrm>
          <a:off x="20434300" y="6451917"/>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67729</xdr:rowOff>
    </xdr:from>
    <xdr:to>
      <xdr:col>107</xdr:col>
      <xdr:colOff>50800</xdr:colOff>
      <xdr:row>37</xdr:row>
      <xdr:rowOff>108267</xdr:rowOff>
    </xdr:to>
    <xdr:cxnSp macro="">
      <xdr:nvCxnSpPr>
        <xdr:cNvPr id="738" name="直線コネクタ 737"/>
        <xdr:cNvCxnSpPr/>
      </xdr:nvCxnSpPr>
      <xdr:spPr>
        <a:xfrm>
          <a:off x="19545300" y="64113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67729</xdr:rowOff>
    </xdr:from>
    <xdr:to>
      <xdr:col>102</xdr:col>
      <xdr:colOff>114300</xdr:colOff>
      <xdr:row>37</xdr:row>
      <xdr:rowOff>104019</xdr:rowOff>
    </xdr:to>
    <xdr:cxnSp macro="">
      <xdr:nvCxnSpPr>
        <xdr:cNvPr id="741" name="直線コネクタ 740"/>
        <xdr:cNvCxnSpPr/>
      </xdr:nvCxnSpPr>
      <xdr:spPr>
        <a:xfrm flipV="1">
          <a:off x="18656300" y="6411379"/>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118732</xdr:rowOff>
    </xdr:from>
    <xdr:to>
      <xdr:col>116</xdr:col>
      <xdr:colOff>114300</xdr:colOff>
      <xdr:row>38</xdr:row>
      <xdr:rowOff>48882</xdr:rowOff>
    </xdr:to>
    <xdr:sp macro="" textlink="">
      <xdr:nvSpPr>
        <xdr:cNvPr id="751" name="楕円 750"/>
        <xdr:cNvSpPr/>
      </xdr:nvSpPr>
      <xdr:spPr>
        <a:xfrm>
          <a:off x="221107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141609</xdr:rowOff>
    </xdr:from>
    <xdr:ext cx="534377" cy="259045"/>
    <xdr:sp macro="" textlink="">
      <xdr:nvSpPr>
        <xdr:cNvPr id="752" name="投資及び出資金該当値テキスト"/>
        <xdr:cNvSpPr txBox="1"/>
      </xdr:nvSpPr>
      <xdr:spPr>
        <a:xfrm>
          <a:off x="22212300" y="63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101187</xdr:rowOff>
    </xdr:from>
    <xdr:to>
      <xdr:col>112</xdr:col>
      <xdr:colOff>38100</xdr:colOff>
      <xdr:row>38</xdr:row>
      <xdr:rowOff>31338</xdr:rowOff>
    </xdr:to>
    <xdr:sp macro="" textlink="">
      <xdr:nvSpPr>
        <xdr:cNvPr id="753" name="楕円 752"/>
        <xdr:cNvSpPr/>
      </xdr:nvSpPr>
      <xdr:spPr>
        <a:xfrm>
          <a:off x="21272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47864</xdr:rowOff>
    </xdr:from>
    <xdr:ext cx="534377" cy="259045"/>
    <xdr:sp macro="" textlink="">
      <xdr:nvSpPr>
        <xdr:cNvPr id="754" name="テキスト ボックス 753"/>
        <xdr:cNvSpPr txBox="1"/>
      </xdr:nvSpPr>
      <xdr:spPr>
        <a:xfrm>
          <a:off x="21056111" y="62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57467</xdr:rowOff>
    </xdr:from>
    <xdr:to>
      <xdr:col>107</xdr:col>
      <xdr:colOff>101600</xdr:colOff>
      <xdr:row>37</xdr:row>
      <xdr:rowOff>159068</xdr:rowOff>
    </xdr:to>
    <xdr:sp macro="" textlink="">
      <xdr:nvSpPr>
        <xdr:cNvPr id="755" name="楕円 754"/>
        <xdr:cNvSpPr/>
      </xdr:nvSpPr>
      <xdr:spPr>
        <a:xfrm>
          <a:off x="20383500" y="640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4144</xdr:rowOff>
    </xdr:from>
    <xdr:ext cx="534377" cy="259045"/>
    <xdr:sp macro="" textlink="">
      <xdr:nvSpPr>
        <xdr:cNvPr id="756" name="テキスト ボックス 755"/>
        <xdr:cNvSpPr txBox="1"/>
      </xdr:nvSpPr>
      <xdr:spPr>
        <a:xfrm>
          <a:off x="20167111" y="61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16929</xdr:rowOff>
    </xdr:from>
    <xdr:to>
      <xdr:col>102</xdr:col>
      <xdr:colOff>165100</xdr:colOff>
      <xdr:row>37</xdr:row>
      <xdr:rowOff>118529</xdr:rowOff>
    </xdr:to>
    <xdr:sp macro="" textlink="">
      <xdr:nvSpPr>
        <xdr:cNvPr id="757" name="楕円 756"/>
        <xdr:cNvSpPr/>
      </xdr:nvSpPr>
      <xdr:spPr>
        <a:xfrm>
          <a:off x="19494500" y="63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135056</xdr:rowOff>
    </xdr:from>
    <xdr:ext cx="534377" cy="259045"/>
    <xdr:sp macro="" textlink="">
      <xdr:nvSpPr>
        <xdr:cNvPr id="758" name="テキスト ボックス 757"/>
        <xdr:cNvSpPr txBox="1"/>
      </xdr:nvSpPr>
      <xdr:spPr>
        <a:xfrm>
          <a:off x="19278111" y="613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53219</xdr:rowOff>
    </xdr:from>
    <xdr:to>
      <xdr:col>98</xdr:col>
      <xdr:colOff>38100</xdr:colOff>
      <xdr:row>37</xdr:row>
      <xdr:rowOff>154819</xdr:rowOff>
    </xdr:to>
    <xdr:sp macro="" textlink="">
      <xdr:nvSpPr>
        <xdr:cNvPr id="759" name="楕円 758"/>
        <xdr:cNvSpPr/>
      </xdr:nvSpPr>
      <xdr:spPr>
        <a:xfrm>
          <a:off x="18605500" y="63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171346</xdr:rowOff>
    </xdr:from>
    <xdr:ext cx="534377" cy="259045"/>
    <xdr:sp macro="" textlink="">
      <xdr:nvSpPr>
        <xdr:cNvPr id="760" name="テキスト ボックス 759"/>
        <xdr:cNvSpPr txBox="1"/>
      </xdr:nvSpPr>
      <xdr:spPr>
        <a:xfrm>
          <a:off x="18389111" y="61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137917</xdr:rowOff>
    </xdr:from>
    <xdr:to>
      <xdr:col>116</xdr:col>
      <xdr:colOff>63500</xdr:colOff>
      <xdr:row>57</xdr:row>
      <xdr:rowOff>160365</xdr:rowOff>
    </xdr:to>
    <xdr:cxnSp macro="">
      <xdr:nvCxnSpPr>
        <xdr:cNvPr id="787" name="直線コネクタ 786"/>
        <xdr:cNvCxnSpPr/>
      </xdr:nvCxnSpPr>
      <xdr:spPr>
        <a:xfrm>
          <a:off x="21323300" y="9910567"/>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130396</xdr:rowOff>
    </xdr:from>
    <xdr:to>
      <xdr:col>111</xdr:col>
      <xdr:colOff>177800</xdr:colOff>
      <xdr:row>57</xdr:row>
      <xdr:rowOff>137917</xdr:rowOff>
    </xdr:to>
    <xdr:cxnSp macro="">
      <xdr:nvCxnSpPr>
        <xdr:cNvPr id="790" name="直線コネクタ 789"/>
        <xdr:cNvCxnSpPr/>
      </xdr:nvCxnSpPr>
      <xdr:spPr>
        <a:xfrm>
          <a:off x="20434300" y="990304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130396</xdr:rowOff>
    </xdr:from>
    <xdr:to>
      <xdr:col>107</xdr:col>
      <xdr:colOff>50800</xdr:colOff>
      <xdr:row>58</xdr:row>
      <xdr:rowOff>75326</xdr:rowOff>
    </xdr:to>
    <xdr:cxnSp macro="">
      <xdr:nvCxnSpPr>
        <xdr:cNvPr id="793" name="直線コネクタ 792"/>
        <xdr:cNvCxnSpPr/>
      </xdr:nvCxnSpPr>
      <xdr:spPr>
        <a:xfrm flipV="1">
          <a:off x="19545300" y="9903046"/>
          <a:ext cx="8890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75326</xdr:rowOff>
    </xdr:from>
    <xdr:to>
      <xdr:col>102</xdr:col>
      <xdr:colOff>114300</xdr:colOff>
      <xdr:row>58</xdr:row>
      <xdr:rowOff>92242</xdr:rowOff>
    </xdr:to>
    <xdr:cxnSp macro="">
      <xdr:nvCxnSpPr>
        <xdr:cNvPr id="796" name="直線コネクタ 795"/>
        <xdr:cNvCxnSpPr/>
      </xdr:nvCxnSpPr>
      <xdr:spPr>
        <a:xfrm flipV="1">
          <a:off x="18656300" y="1001942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109565</xdr:rowOff>
    </xdr:from>
    <xdr:to>
      <xdr:col>116</xdr:col>
      <xdr:colOff>114300</xdr:colOff>
      <xdr:row>58</xdr:row>
      <xdr:rowOff>39715</xdr:rowOff>
    </xdr:to>
    <xdr:sp macro="" textlink="">
      <xdr:nvSpPr>
        <xdr:cNvPr id="806" name="楕円 805"/>
        <xdr:cNvSpPr/>
      </xdr:nvSpPr>
      <xdr:spPr>
        <a:xfrm>
          <a:off x="221107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132442</xdr:rowOff>
    </xdr:from>
    <xdr:ext cx="469744" cy="259045"/>
    <xdr:sp macro="" textlink="">
      <xdr:nvSpPr>
        <xdr:cNvPr id="807" name="貸付金該当値テキスト"/>
        <xdr:cNvSpPr txBox="1"/>
      </xdr:nvSpPr>
      <xdr:spPr>
        <a:xfrm>
          <a:off x="22212300" y="97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87117</xdr:rowOff>
    </xdr:from>
    <xdr:to>
      <xdr:col>112</xdr:col>
      <xdr:colOff>38100</xdr:colOff>
      <xdr:row>58</xdr:row>
      <xdr:rowOff>17267</xdr:rowOff>
    </xdr:to>
    <xdr:sp macro="" textlink="">
      <xdr:nvSpPr>
        <xdr:cNvPr id="808" name="楕円 807"/>
        <xdr:cNvSpPr/>
      </xdr:nvSpPr>
      <xdr:spPr>
        <a:xfrm>
          <a:off x="21272500" y="98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33794</xdr:rowOff>
    </xdr:from>
    <xdr:ext cx="469744" cy="259045"/>
    <xdr:sp macro="" textlink="">
      <xdr:nvSpPr>
        <xdr:cNvPr id="809" name="テキスト ボックス 808"/>
        <xdr:cNvSpPr txBox="1"/>
      </xdr:nvSpPr>
      <xdr:spPr>
        <a:xfrm>
          <a:off x="21088428" y="96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79596</xdr:rowOff>
    </xdr:from>
    <xdr:to>
      <xdr:col>107</xdr:col>
      <xdr:colOff>101600</xdr:colOff>
      <xdr:row>58</xdr:row>
      <xdr:rowOff>9746</xdr:rowOff>
    </xdr:to>
    <xdr:sp macro="" textlink="">
      <xdr:nvSpPr>
        <xdr:cNvPr id="810" name="楕円 809"/>
        <xdr:cNvSpPr/>
      </xdr:nvSpPr>
      <xdr:spPr>
        <a:xfrm>
          <a:off x="20383500" y="98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26273</xdr:rowOff>
    </xdr:from>
    <xdr:ext cx="469744" cy="259045"/>
    <xdr:sp macro="" textlink="">
      <xdr:nvSpPr>
        <xdr:cNvPr id="811" name="テキスト ボックス 810"/>
        <xdr:cNvSpPr txBox="1"/>
      </xdr:nvSpPr>
      <xdr:spPr>
        <a:xfrm>
          <a:off x="20199428" y="96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24526</xdr:rowOff>
    </xdr:from>
    <xdr:to>
      <xdr:col>102</xdr:col>
      <xdr:colOff>165100</xdr:colOff>
      <xdr:row>58</xdr:row>
      <xdr:rowOff>126126</xdr:rowOff>
    </xdr:to>
    <xdr:sp macro="" textlink="">
      <xdr:nvSpPr>
        <xdr:cNvPr id="812" name="楕円 811"/>
        <xdr:cNvSpPr/>
      </xdr:nvSpPr>
      <xdr:spPr>
        <a:xfrm>
          <a:off x="19494500" y="99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117253</xdr:rowOff>
    </xdr:from>
    <xdr:ext cx="469744" cy="259045"/>
    <xdr:sp macro="" textlink="">
      <xdr:nvSpPr>
        <xdr:cNvPr id="813" name="テキスト ボックス 812"/>
        <xdr:cNvSpPr txBox="1"/>
      </xdr:nvSpPr>
      <xdr:spPr>
        <a:xfrm>
          <a:off x="19310428" y="1006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41442</xdr:rowOff>
    </xdr:from>
    <xdr:to>
      <xdr:col>98</xdr:col>
      <xdr:colOff>38100</xdr:colOff>
      <xdr:row>58</xdr:row>
      <xdr:rowOff>143042</xdr:rowOff>
    </xdr:to>
    <xdr:sp macro="" textlink="">
      <xdr:nvSpPr>
        <xdr:cNvPr id="814" name="楕円 813"/>
        <xdr:cNvSpPr/>
      </xdr:nvSpPr>
      <xdr:spPr>
        <a:xfrm>
          <a:off x="18605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134169</xdr:rowOff>
    </xdr:from>
    <xdr:ext cx="469744" cy="259045"/>
    <xdr:sp macro="" textlink="">
      <xdr:nvSpPr>
        <xdr:cNvPr id="815" name="テキスト ボックス 814"/>
        <xdr:cNvSpPr txBox="1"/>
      </xdr:nvSpPr>
      <xdr:spPr>
        <a:xfrm>
          <a:off x="18421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123062</xdr:rowOff>
    </xdr:from>
    <xdr:to>
      <xdr:col>116</xdr:col>
      <xdr:colOff>63500</xdr:colOff>
      <xdr:row>76</xdr:row>
      <xdr:rowOff>133617</xdr:rowOff>
    </xdr:to>
    <xdr:cxnSp macro="">
      <xdr:nvCxnSpPr>
        <xdr:cNvPr id="845" name="直線コネクタ 844"/>
        <xdr:cNvCxnSpPr/>
      </xdr:nvCxnSpPr>
      <xdr:spPr>
        <a:xfrm flipV="1">
          <a:off x="21323300" y="13153262"/>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131826</xdr:rowOff>
    </xdr:from>
    <xdr:to>
      <xdr:col>111</xdr:col>
      <xdr:colOff>177800</xdr:colOff>
      <xdr:row>76</xdr:row>
      <xdr:rowOff>133617</xdr:rowOff>
    </xdr:to>
    <xdr:cxnSp macro="">
      <xdr:nvCxnSpPr>
        <xdr:cNvPr id="848" name="直線コネクタ 847"/>
        <xdr:cNvCxnSpPr/>
      </xdr:nvCxnSpPr>
      <xdr:spPr>
        <a:xfrm>
          <a:off x="20434300" y="1316202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131826</xdr:rowOff>
    </xdr:from>
    <xdr:to>
      <xdr:col>107</xdr:col>
      <xdr:colOff>50800</xdr:colOff>
      <xdr:row>76</xdr:row>
      <xdr:rowOff>156832</xdr:rowOff>
    </xdr:to>
    <xdr:cxnSp macro="">
      <xdr:nvCxnSpPr>
        <xdr:cNvPr id="851" name="直線コネクタ 850"/>
        <xdr:cNvCxnSpPr/>
      </xdr:nvCxnSpPr>
      <xdr:spPr>
        <a:xfrm flipV="1">
          <a:off x="19545300" y="13162026"/>
          <a:ext cx="8890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122326</xdr:rowOff>
    </xdr:from>
    <xdr:to>
      <xdr:col>102</xdr:col>
      <xdr:colOff>114300</xdr:colOff>
      <xdr:row>76</xdr:row>
      <xdr:rowOff>156832</xdr:rowOff>
    </xdr:to>
    <xdr:cxnSp macro="">
      <xdr:nvCxnSpPr>
        <xdr:cNvPr id="854" name="直線コネクタ 853"/>
        <xdr:cNvCxnSpPr/>
      </xdr:nvCxnSpPr>
      <xdr:spPr>
        <a:xfrm>
          <a:off x="18656300" y="13152526"/>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72262</xdr:rowOff>
    </xdr:from>
    <xdr:to>
      <xdr:col>116</xdr:col>
      <xdr:colOff>114300</xdr:colOff>
      <xdr:row>77</xdr:row>
      <xdr:rowOff>2412</xdr:rowOff>
    </xdr:to>
    <xdr:sp macro="" textlink="">
      <xdr:nvSpPr>
        <xdr:cNvPr id="864" name="楕円 863"/>
        <xdr:cNvSpPr/>
      </xdr:nvSpPr>
      <xdr:spPr>
        <a:xfrm>
          <a:off x="22110700" y="131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95140</xdr:rowOff>
    </xdr:from>
    <xdr:ext cx="534377" cy="259045"/>
    <xdr:sp macro="" textlink="">
      <xdr:nvSpPr>
        <xdr:cNvPr id="865" name="繰出金該当値テキスト"/>
        <xdr:cNvSpPr txBox="1"/>
      </xdr:nvSpPr>
      <xdr:spPr>
        <a:xfrm>
          <a:off x="22212300" y="129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82817</xdr:rowOff>
    </xdr:from>
    <xdr:to>
      <xdr:col>112</xdr:col>
      <xdr:colOff>38100</xdr:colOff>
      <xdr:row>77</xdr:row>
      <xdr:rowOff>12967</xdr:rowOff>
    </xdr:to>
    <xdr:sp macro="" textlink="">
      <xdr:nvSpPr>
        <xdr:cNvPr id="866" name="楕円 865"/>
        <xdr:cNvSpPr/>
      </xdr:nvSpPr>
      <xdr:spPr>
        <a:xfrm>
          <a:off x="21272500" y="131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29494</xdr:rowOff>
    </xdr:from>
    <xdr:ext cx="534377" cy="259045"/>
    <xdr:sp macro="" textlink="">
      <xdr:nvSpPr>
        <xdr:cNvPr id="867" name="テキスト ボックス 866"/>
        <xdr:cNvSpPr txBox="1"/>
      </xdr:nvSpPr>
      <xdr:spPr>
        <a:xfrm>
          <a:off x="21056111" y="12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81026</xdr:rowOff>
    </xdr:from>
    <xdr:to>
      <xdr:col>107</xdr:col>
      <xdr:colOff>101600</xdr:colOff>
      <xdr:row>77</xdr:row>
      <xdr:rowOff>11176</xdr:rowOff>
    </xdr:to>
    <xdr:sp macro="" textlink="">
      <xdr:nvSpPr>
        <xdr:cNvPr id="868" name="楕円 867"/>
        <xdr:cNvSpPr/>
      </xdr:nvSpPr>
      <xdr:spPr>
        <a:xfrm>
          <a:off x="20383500" y="131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27703</xdr:rowOff>
    </xdr:from>
    <xdr:ext cx="534377" cy="259045"/>
    <xdr:sp macro="" textlink="">
      <xdr:nvSpPr>
        <xdr:cNvPr id="869" name="テキスト ボックス 868"/>
        <xdr:cNvSpPr txBox="1"/>
      </xdr:nvSpPr>
      <xdr:spPr>
        <a:xfrm>
          <a:off x="20167111" y="128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106032</xdr:rowOff>
    </xdr:from>
    <xdr:to>
      <xdr:col>102</xdr:col>
      <xdr:colOff>165100</xdr:colOff>
      <xdr:row>77</xdr:row>
      <xdr:rowOff>36182</xdr:rowOff>
    </xdr:to>
    <xdr:sp macro="" textlink="">
      <xdr:nvSpPr>
        <xdr:cNvPr id="870" name="楕円 869"/>
        <xdr:cNvSpPr/>
      </xdr:nvSpPr>
      <xdr:spPr>
        <a:xfrm>
          <a:off x="19494500" y="13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52709</xdr:rowOff>
    </xdr:from>
    <xdr:ext cx="534377" cy="259045"/>
    <xdr:sp macro="" textlink="">
      <xdr:nvSpPr>
        <xdr:cNvPr id="871" name="テキスト ボックス 870"/>
        <xdr:cNvSpPr txBox="1"/>
      </xdr:nvSpPr>
      <xdr:spPr>
        <a:xfrm>
          <a:off x="19278111" y="129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71526</xdr:rowOff>
    </xdr:from>
    <xdr:to>
      <xdr:col>98</xdr:col>
      <xdr:colOff>38100</xdr:colOff>
      <xdr:row>77</xdr:row>
      <xdr:rowOff>1676</xdr:rowOff>
    </xdr:to>
    <xdr:sp macro="" textlink="">
      <xdr:nvSpPr>
        <xdr:cNvPr id="872" name="楕円 871"/>
        <xdr:cNvSpPr/>
      </xdr:nvSpPr>
      <xdr:spPr>
        <a:xfrm>
          <a:off x="18605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18204</xdr:rowOff>
    </xdr:from>
    <xdr:ext cx="534377" cy="259045"/>
    <xdr:sp macro="" textlink="">
      <xdr:nvSpPr>
        <xdr:cNvPr id="873" name="テキスト ボックス 872"/>
        <xdr:cNvSpPr txBox="1"/>
      </xdr:nvSpPr>
      <xdr:spPr>
        <a:xfrm>
          <a:off x="18389111" y="128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人件費は、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っているところである。本年度の決算額は前年度から減少したが、これは退職者の減少による影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もう一つの主要な構成要素である補助費等は、ライフラインである水道事業や公共下水道事業への繰出金が多額であることや、市内に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つの公立病院を抱える病院事業への繰出しが多額であることが類似団体と比べ高い水準にある要因となっているが、計画に基づき公営企業会計の健全化に取り組み、改善を図っていくこととしている。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令和５年度は、大雨災害の発生に伴い災害復旧事業費が大幅に増加している。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山口県美祢市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21,476
21,227
472.64
23,054,891
20,499,748
289,798
9,894,585
19,829,785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70358</xdr:rowOff>
    </xdr:from>
    <xdr:to>
      <xdr:col>24</xdr:col>
      <xdr:colOff>63500</xdr:colOff>
      <xdr:row>34</xdr:row>
      <xdr:rowOff>134366</xdr:rowOff>
    </xdr:to>
    <xdr:cxnSp macro="">
      <xdr:nvCxnSpPr>
        <xdr:cNvPr id="61" name="直線コネクタ 60"/>
        <xdr:cNvCxnSpPr/>
      </xdr:nvCxnSpPr>
      <xdr:spPr>
        <a:xfrm flipV="1">
          <a:off x="3797300" y="589965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134366</xdr:rowOff>
    </xdr:from>
    <xdr:to>
      <xdr:col>19</xdr:col>
      <xdr:colOff>177800</xdr:colOff>
      <xdr:row>35</xdr:row>
      <xdr:rowOff>30734</xdr:rowOff>
    </xdr:to>
    <xdr:cxnSp macro="">
      <xdr:nvCxnSpPr>
        <xdr:cNvPr id="64" name="直線コネクタ 63"/>
        <xdr:cNvCxnSpPr/>
      </xdr:nvCxnSpPr>
      <xdr:spPr>
        <a:xfrm flipV="1">
          <a:off x="2908300" y="5963666"/>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30734</xdr:rowOff>
    </xdr:from>
    <xdr:to>
      <xdr:col>15</xdr:col>
      <xdr:colOff>50800</xdr:colOff>
      <xdr:row>35</xdr:row>
      <xdr:rowOff>65024</xdr:rowOff>
    </xdr:to>
    <xdr:cxnSp macro="">
      <xdr:nvCxnSpPr>
        <xdr:cNvPr id="67" name="直線コネクタ 66"/>
        <xdr:cNvCxnSpPr/>
      </xdr:nvCxnSpPr>
      <xdr:spPr>
        <a:xfrm flipV="1">
          <a:off x="2019300" y="6031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5397</xdr:rowOff>
    </xdr:from>
    <xdr:to>
      <xdr:col>10</xdr:col>
      <xdr:colOff>114300</xdr:colOff>
      <xdr:row>35</xdr:row>
      <xdr:rowOff>65024</xdr:rowOff>
    </xdr:to>
    <xdr:cxnSp macro="">
      <xdr:nvCxnSpPr>
        <xdr:cNvPr id="70" name="直線コネクタ 69"/>
        <xdr:cNvCxnSpPr/>
      </xdr:nvCxnSpPr>
      <xdr:spPr>
        <a:xfrm>
          <a:off x="1130300" y="600614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80" name="楕円 79"/>
        <xdr:cNvSpPr/>
      </xdr:nvSpPr>
      <xdr:spPr>
        <a:xfrm>
          <a:off x="45847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469744" cy="259045"/>
    <xdr:sp macro="" textlink="">
      <xdr:nvSpPr>
        <xdr:cNvPr id="81" name="議会費該当値テキスト"/>
        <xdr:cNvSpPr txBox="1"/>
      </xdr:nvSpPr>
      <xdr:spPr>
        <a:xfrm>
          <a:off x="4686300"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83566</xdr:rowOff>
    </xdr:from>
    <xdr:to>
      <xdr:col>20</xdr:col>
      <xdr:colOff>38100</xdr:colOff>
      <xdr:row>35</xdr:row>
      <xdr:rowOff>13716</xdr:rowOff>
    </xdr:to>
    <xdr:sp macro="" textlink="">
      <xdr:nvSpPr>
        <xdr:cNvPr id="82" name="楕円 81"/>
        <xdr:cNvSpPr/>
      </xdr:nvSpPr>
      <xdr:spPr>
        <a:xfrm>
          <a:off x="3746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30243</xdr:rowOff>
    </xdr:from>
    <xdr:ext cx="469744" cy="259045"/>
    <xdr:sp macro="" textlink="">
      <xdr:nvSpPr>
        <xdr:cNvPr id="83" name="テキスト ボックス 82"/>
        <xdr:cNvSpPr txBox="1"/>
      </xdr:nvSpPr>
      <xdr:spPr>
        <a:xfrm>
          <a:off x="3562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151384</xdr:rowOff>
    </xdr:from>
    <xdr:to>
      <xdr:col>15</xdr:col>
      <xdr:colOff>101600</xdr:colOff>
      <xdr:row>35</xdr:row>
      <xdr:rowOff>81534</xdr:rowOff>
    </xdr:to>
    <xdr:sp macro="" textlink="">
      <xdr:nvSpPr>
        <xdr:cNvPr id="84" name="楕円 83"/>
        <xdr:cNvSpPr/>
      </xdr:nvSpPr>
      <xdr:spPr>
        <a:xfrm>
          <a:off x="2857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98061</xdr:rowOff>
    </xdr:from>
    <xdr:ext cx="469744" cy="259045"/>
    <xdr:sp macro="" textlink="">
      <xdr:nvSpPr>
        <xdr:cNvPr id="85" name="テキスト ボックス 84"/>
        <xdr:cNvSpPr txBox="1"/>
      </xdr:nvSpPr>
      <xdr:spPr>
        <a:xfrm>
          <a:off x="2673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14224</xdr:rowOff>
    </xdr:from>
    <xdr:to>
      <xdr:col>10</xdr:col>
      <xdr:colOff>165100</xdr:colOff>
      <xdr:row>35</xdr:row>
      <xdr:rowOff>115824</xdr:rowOff>
    </xdr:to>
    <xdr:sp macro="" textlink="">
      <xdr:nvSpPr>
        <xdr:cNvPr id="86" name="楕円 85"/>
        <xdr:cNvSpPr/>
      </xdr:nvSpPr>
      <xdr:spPr>
        <a:xfrm>
          <a:off x="1968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132351</xdr:rowOff>
    </xdr:from>
    <xdr:ext cx="469744" cy="259045"/>
    <xdr:sp macro="" textlink="">
      <xdr:nvSpPr>
        <xdr:cNvPr id="87" name="テキスト ボックス 86"/>
        <xdr:cNvSpPr txBox="1"/>
      </xdr:nvSpPr>
      <xdr:spPr>
        <a:xfrm>
          <a:off x="1784428" y="57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126047</xdr:rowOff>
    </xdr:from>
    <xdr:to>
      <xdr:col>6</xdr:col>
      <xdr:colOff>38100</xdr:colOff>
      <xdr:row>35</xdr:row>
      <xdr:rowOff>56197</xdr:rowOff>
    </xdr:to>
    <xdr:sp macro="" textlink="">
      <xdr:nvSpPr>
        <xdr:cNvPr id="88" name="楕円 87"/>
        <xdr:cNvSpPr/>
      </xdr:nvSpPr>
      <xdr:spPr>
        <a:xfrm>
          <a:off x="1079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72724</xdr:rowOff>
    </xdr:from>
    <xdr:ext cx="469744" cy="259045"/>
    <xdr:sp macro="" textlink="">
      <xdr:nvSpPr>
        <xdr:cNvPr id="89" name="テキスト ボックス 88"/>
        <xdr:cNvSpPr txBox="1"/>
      </xdr:nvSpPr>
      <xdr:spPr>
        <a:xfrm>
          <a:off x="895428"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112613</xdr:rowOff>
    </xdr:from>
    <xdr:to>
      <xdr:col>24</xdr:col>
      <xdr:colOff>63500</xdr:colOff>
      <xdr:row>57</xdr:row>
      <xdr:rowOff>140468</xdr:rowOff>
    </xdr:to>
    <xdr:cxnSp macro="">
      <xdr:nvCxnSpPr>
        <xdr:cNvPr id="118" name="直線コネクタ 117"/>
        <xdr:cNvCxnSpPr/>
      </xdr:nvCxnSpPr>
      <xdr:spPr>
        <a:xfrm flipV="1">
          <a:off x="3797300" y="9885263"/>
          <a:ext cx="838200" cy="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140468</xdr:rowOff>
    </xdr:from>
    <xdr:to>
      <xdr:col>19</xdr:col>
      <xdr:colOff>177800</xdr:colOff>
      <xdr:row>58</xdr:row>
      <xdr:rowOff>56111</xdr:rowOff>
    </xdr:to>
    <xdr:cxnSp macro="">
      <xdr:nvCxnSpPr>
        <xdr:cNvPr id="121" name="直線コネクタ 120"/>
        <xdr:cNvCxnSpPr/>
      </xdr:nvCxnSpPr>
      <xdr:spPr>
        <a:xfrm flipV="1">
          <a:off x="2908300" y="9913118"/>
          <a:ext cx="889000" cy="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145379</xdr:rowOff>
    </xdr:from>
    <xdr:to>
      <xdr:col>15</xdr:col>
      <xdr:colOff>50800</xdr:colOff>
      <xdr:row>58</xdr:row>
      <xdr:rowOff>56111</xdr:rowOff>
    </xdr:to>
    <xdr:cxnSp macro="">
      <xdr:nvCxnSpPr>
        <xdr:cNvPr id="124" name="直線コネクタ 123"/>
        <xdr:cNvCxnSpPr/>
      </xdr:nvCxnSpPr>
      <xdr:spPr>
        <a:xfrm>
          <a:off x="2019300" y="9918029"/>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145379</xdr:rowOff>
    </xdr:from>
    <xdr:to>
      <xdr:col>10</xdr:col>
      <xdr:colOff>114300</xdr:colOff>
      <xdr:row>58</xdr:row>
      <xdr:rowOff>107512</xdr:rowOff>
    </xdr:to>
    <xdr:cxnSp macro="">
      <xdr:nvCxnSpPr>
        <xdr:cNvPr id="127" name="直線コネクタ 126"/>
        <xdr:cNvCxnSpPr/>
      </xdr:nvCxnSpPr>
      <xdr:spPr>
        <a:xfrm flipV="1">
          <a:off x="1130300" y="9918029"/>
          <a:ext cx="889000" cy="13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61813</xdr:rowOff>
    </xdr:from>
    <xdr:to>
      <xdr:col>24</xdr:col>
      <xdr:colOff>114300</xdr:colOff>
      <xdr:row>57</xdr:row>
      <xdr:rowOff>163413</xdr:rowOff>
    </xdr:to>
    <xdr:sp macro="" textlink="">
      <xdr:nvSpPr>
        <xdr:cNvPr id="137" name="楕円 136"/>
        <xdr:cNvSpPr/>
      </xdr:nvSpPr>
      <xdr:spPr>
        <a:xfrm>
          <a:off x="4584700" y="98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84690</xdr:rowOff>
    </xdr:from>
    <xdr:ext cx="599010" cy="259045"/>
    <xdr:sp macro="" textlink="">
      <xdr:nvSpPr>
        <xdr:cNvPr id="138" name="総務費該当値テキスト"/>
        <xdr:cNvSpPr txBox="1"/>
      </xdr:nvSpPr>
      <xdr:spPr>
        <a:xfrm>
          <a:off x="4686300" y="968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89668</xdr:rowOff>
    </xdr:from>
    <xdr:to>
      <xdr:col>20</xdr:col>
      <xdr:colOff>38100</xdr:colOff>
      <xdr:row>58</xdr:row>
      <xdr:rowOff>19818</xdr:rowOff>
    </xdr:to>
    <xdr:sp macro="" textlink="">
      <xdr:nvSpPr>
        <xdr:cNvPr id="139" name="楕円 138"/>
        <xdr:cNvSpPr/>
      </xdr:nvSpPr>
      <xdr:spPr>
        <a:xfrm>
          <a:off x="3746500" y="98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36345</xdr:rowOff>
    </xdr:from>
    <xdr:ext cx="599010" cy="259045"/>
    <xdr:sp macro="" textlink="">
      <xdr:nvSpPr>
        <xdr:cNvPr id="140" name="テキスト ボックス 139"/>
        <xdr:cNvSpPr txBox="1"/>
      </xdr:nvSpPr>
      <xdr:spPr>
        <a:xfrm>
          <a:off x="3497795" y="96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5311</xdr:rowOff>
    </xdr:from>
    <xdr:to>
      <xdr:col>15</xdr:col>
      <xdr:colOff>101600</xdr:colOff>
      <xdr:row>58</xdr:row>
      <xdr:rowOff>106911</xdr:rowOff>
    </xdr:to>
    <xdr:sp macro="" textlink="">
      <xdr:nvSpPr>
        <xdr:cNvPr id="141" name="楕円 140"/>
        <xdr:cNvSpPr/>
      </xdr:nvSpPr>
      <xdr:spPr>
        <a:xfrm>
          <a:off x="2857500" y="994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98038</xdr:rowOff>
    </xdr:from>
    <xdr:ext cx="599010" cy="259045"/>
    <xdr:sp macro="" textlink="">
      <xdr:nvSpPr>
        <xdr:cNvPr id="142" name="テキスト ボックス 141"/>
        <xdr:cNvSpPr txBox="1"/>
      </xdr:nvSpPr>
      <xdr:spPr>
        <a:xfrm>
          <a:off x="2608795" y="1004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94579</xdr:rowOff>
    </xdr:from>
    <xdr:to>
      <xdr:col>10</xdr:col>
      <xdr:colOff>165100</xdr:colOff>
      <xdr:row>58</xdr:row>
      <xdr:rowOff>24729</xdr:rowOff>
    </xdr:to>
    <xdr:sp macro="" textlink="">
      <xdr:nvSpPr>
        <xdr:cNvPr id="143" name="楕円 142"/>
        <xdr:cNvSpPr/>
      </xdr:nvSpPr>
      <xdr:spPr>
        <a:xfrm>
          <a:off x="1968500" y="98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15856</xdr:rowOff>
    </xdr:from>
    <xdr:ext cx="599010" cy="259045"/>
    <xdr:sp macro="" textlink="">
      <xdr:nvSpPr>
        <xdr:cNvPr id="144" name="テキスト ボックス 143"/>
        <xdr:cNvSpPr txBox="1"/>
      </xdr:nvSpPr>
      <xdr:spPr>
        <a:xfrm>
          <a:off x="1719795" y="99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56712</xdr:rowOff>
    </xdr:from>
    <xdr:to>
      <xdr:col>6</xdr:col>
      <xdr:colOff>38100</xdr:colOff>
      <xdr:row>58</xdr:row>
      <xdr:rowOff>158312</xdr:rowOff>
    </xdr:to>
    <xdr:sp macro="" textlink="">
      <xdr:nvSpPr>
        <xdr:cNvPr id="145" name="楕円 144"/>
        <xdr:cNvSpPr/>
      </xdr:nvSpPr>
      <xdr:spPr>
        <a:xfrm>
          <a:off x="1079500" y="100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149439</xdr:rowOff>
    </xdr:from>
    <xdr:ext cx="534377" cy="259045"/>
    <xdr:sp macro="" textlink="">
      <xdr:nvSpPr>
        <xdr:cNvPr id="146" name="テキスト ボックス 145"/>
        <xdr:cNvSpPr txBox="1"/>
      </xdr:nvSpPr>
      <xdr:spPr>
        <a:xfrm>
          <a:off x="863111" y="100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108268</xdr:rowOff>
    </xdr:from>
    <xdr:to>
      <xdr:col>24</xdr:col>
      <xdr:colOff>63500</xdr:colOff>
      <xdr:row>75</xdr:row>
      <xdr:rowOff>159341</xdr:rowOff>
    </xdr:to>
    <xdr:cxnSp macro="">
      <xdr:nvCxnSpPr>
        <xdr:cNvPr id="174" name="直線コネクタ 173"/>
        <xdr:cNvCxnSpPr/>
      </xdr:nvCxnSpPr>
      <xdr:spPr>
        <a:xfrm flipV="1">
          <a:off x="3797300" y="12967018"/>
          <a:ext cx="8382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137561</xdr:rowOff>
    </xdr:from>
    <xdr:to>
      <xdr:col>19</xdr:col>
      <xdr:colOff>177800</xdr:colOff>
      <xdr:row>75</xdr:row>
      <xdr:rowOff>159341</xdr:rowOff>
    </xdr:to>
    <xdr:cxnSp macro="">
      <xdr:nvCxnSpPr>
        <xdr:cNvPr id="177" name="直線コネクタ 176"/>
        <xdr:cNvCxnSpPr/>
      </xdr:nvCxnSpPr>
      <xdr:spPr>
        <a:xfrm>
          <a:off x="2908300" y="12996311"/>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137561</xdr:rowOff>
    </xdr:from>
    <xdr:to>
      <xdr:col>15</xdr:col>
      <xdr:colOff>50800</xdr:colOff>
      <xdr:row>76</xdr:row>
      <xdr:rowOff>69227</xdr:rowOff>
    </xdr:to>
    <xdr:cxnSp macro="">
      <xdr:nvCxnSpPr>
        <xdr:cNvPr id="180" name="直線コネクタ 179"/>
        <xdr:cNvCxnSpPr/>
      </xdr:nvCxnSpPr>
      <xdr:spPr>
        <a:xfrm flipV="1">
          <a:off x="2019300" y="12996311"/>
          <a:ext cx="889000" cy="1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69227</xdr:rowOff>
    </xdr:from>
    <xdr:to>
      <xdr:col>10</xdr:col>
      <xdr:colOff>114300</xdr:colOff>
      <xdr:row>76</xdr:row>
      <xdr:rowOff>97912</xdr:rowOff>
    </xdr:to>
    <xdr:cxnSp macro="">
      <xdr:nvCxnSpPr>
        <xdr:cNvPr id="183" name="直線コネクタ 182"/>
        <xdr:cNvCxnSpPr/>
      </xdr:nvCxnSpPr>
      <xdr:spPr>
        <a:xfrm flipV="1">
          <a:off x="1130300" y="13099427"/>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57468</xdr:rowOff>
    </xdr:from>
    <xdr:to>
      <xdr:col>24</xdr:col>
      <xdr:colOff>114300</xdr:colOff>
      <xdr:row>75</xdr:row>
      <xdr:rowOff>159068</xdr:rowOff>
    </xdr:to>
    <xdr:sp macro="" textlink="">
      <xdr:nvSpPr>
        <xdr:cNvPr id="193" name="楕円 192"/>
        <xdr:cNvSpPr/>
      </xdr:nvSpPr>
      <xdr:spPr>
        <a:xfrm>
          <a:off x="4584700" y="129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35895</xdr:rowOff>
    </xdr:from>
    <xdr:ext cx="599010" cy="259045"/>
    <xdr:sp macro="" textlink="">
      <xdr:nvSpPr>
        <xdr:cNvPr id="194" name="民生費該当値テキスト"/>
        <xdr:cNvSpPr txBox="1"/>
      </xdr:nvSpPr>
      <xdr:spPr>
        <a:xfrm>
          <a:off x="4686300" y="1289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108541</xdr:rowOff>
    </xdr:from>
    <xdr:to>
      <xdr:col>20</xdr:col>
      <xdr:colOff>38100</xdr:colOff>
      <xdr:row>76</xdr:row>
      <xdr:rowOff>38692</xdr:rowOff>
    </xdr:to>
    <xdr:sp macro="" textlink="">
      <xdr:nvSpPr>
        <xdr:cNvPr id="195" name="楕円 194"/>
        <xdr:cNvSpPr/>
      </xdr:nvSpPr>
      <xdr:spPr>
        <a:xfrm>
          <a:off x="3746500" y="1296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55218</xdr:rowOff>
    </xdr:from>
    <xdr:ext cx="599010" cy="259045"/>
    <xdr:sp macro="" textlink="">
      <xdr:nvSpPr>
        <xdr:cNvPr id="196" name="テキスト ボックス 195"/>
        <xdr:cNvSpPr txBox="1"/>
      </xdr:nvSpPr>
      <xdr:spPr>
        <a:xfrm>
          <a:off x="3497795" y="1274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86761</xdr:rowOff>
    </xdr:from>
    <xdr:to>
      <xdr:col>15</xdr:col>
      <xdr:colOff>101600</xdr:colOff>
      <xdr:row>76</xdr:row>
      <xdr:rowOff>16911</xdr:rowOff>
    </xdr:to>
    <xdr:sp macro="" textlink="">
      <xdr:nvSpPr>
        <xdr:cNvPr id="197" name="楕円 196"/>
        <xdr:cNvSpPr/>
      </xdr:nvSpPr>
      <xdr:spPr>
        <a:xfrm>
          <a:off x="2857500" y="129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8038</xdr:rowOff>
    </xdr:from>
    <xdr:ext cx="599010" cy="259045"/>
    <xdr:sp macro="" textlink="">
      <xdr:nvSpPr>
        <xdr:cNvPr id="198" name="テキスト ボックス 197"/>
        <xdr:cNvSpPr txBox="1"/>
      </xdr:nvSpPr>
      <xdr:spPr>
        <a:xfrm>
          <a:off x="2608795" y="130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18427</xdr:rowOff>
    </xdr:from>
    <xdr:to>
      <xdr:col>10</xdr:col>
      <xdr:colOff>165100</xdr:colOff>
      <xdr:row>76</xdr:row>
      <xdr:rowOff>120027</xdr:rowOff>
    </xdr:to>
    <xdr:sp macro="" textlink="">
      <xdr:nvSpPr>
        <xdr:cNvPr id="199" name="楕円 198"/>
        <xdr:cNvSpPr/>
      </xdr:nvSpPr>
      <xdr:spPr>
        <a:xfrm>
          <a:off x="1968500" y="130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136555</xdr:rowOff>
    </xdr:from>
    <xdr:ext cx="599010" cy="259045"/>
    <xdr:sp macro="" textlink="">
      <xdr:nvSpPr>
        <xdr:cNvPr id="200" name="テキスト ボックス 199"/>
        <xdr:cNvSpPr txBox="1"/>
      </xdr:nvSpPr>
      <xdr:spPr>
        <a:xfrm>
          <a:off x="1719795" y="128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47112</xdr:rowOff>
    </xdr:from>
    <xdr:to>
      <xdr:col>6</xdr:col>
      <xdr:colOff>38100</xdr:colOff>
      <xdr:row>76</xdr:row>
      <xdr:rowOff>148712</xdr:rowOff>
    </xdr:to>
    <xdr:sp macro="" textlink="">
      <xdr:nvSpPr>
        <xdr:cNvPr id="201" name="楕円 200"/>
        <xdr:cNvSpPr/>
      </xdr:nvSpPr>
      <xdr:spPr>
        <a:xfrm>
          <a:off x="1079500" y="130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139839</xdr:rowOff>
    </xdr:from>
    <xdr:ext cx="599010" cy="259045"/>
    <xdr:sp macro="" textlink="">
      <xdr:nvSpPr>
        <xdr:cNvPr id="202" name="テキスト ボックス 201"/>
        <xdr:cNvSpPr txBox="1"/>
      </xdr:nvSpPr>
      <xdr:spPr>
        <a:xfrm>
          <a:off x="830795" y="1317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59260</xdr:rowOff>
    </xdr:from>
    <xdr:to>
      <xdr:col>24</xdr:col>
      <xdr:colOff>63500</xdr:colOff>
      <xdr:row>95</xdr:row>
      <xdr:rowOff>145904</xdr:rowOff>
    </xdr:to>
    <xdr:cxnSp macro="">
      <xdr:nvCxnSpPr>
        <xdr:cNvPr id="229" name="直線コネクタ 228"/>
        <xdr:cNvCxnSpPr/>
      </xdr:nvCxnSpPr>
      <xdr:spPr>
        <a:xfrm flipV="1">
          <a:off x="3797300" y="16347010"/>
          <a:ext cx="838200" cy="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145904</xdr:rowOff>
    </xdr:from>
    <xdr:to>
      <xdr:col>19</xdr:col>
      <xdr:colOff>177800</xdr:colOff>
      <xdr:row>96</xdr:row>
      <xdr:rowOff>5842</xdr:rowOff>
    </xdr:to>
    <xdr:cxnSp macro="">
      <xdr:nvCxnSpPr>
        <xdr:cNvPr id="232" name="直線コネクタ 231"/>
        <xdr:cNvCxnSpPr/>
      </xdr:nvCxnSpPr>
      <xdr:spPr>
        <a:xfrm flipV="1">
          <a:off x="2908300" y="16433654"/>
          <a:ext cx="889000" cy="3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5842</xdr:rowOff>
    </xdr:from>
    <xdr:to>
      <xdr:col>15</xdr:col>
      <xdr:colOff>50800</xdr:colOff>
      <xdr:row>96</xdr:row>
      <xdr:rowOff>42887</xdr:rowOff>
    </xdr:to>
    <xdr:cxnSp macro="">
      <xdr:nvCxnSpPr>
        <xdr:cNvPr id="235" name="直線コネクタ 234"/>
        <xdr:cNvCxnSpPr/>
      </xdr:nvCxnSpPr>
      <xdr:spPr>
        <a:xfrm flipV="1">
          <a:off x="2019300" y="16465042"/>
          <a:ext cx="889000" cy="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42887</xdr:rowOff>
    </xdr:from>
    <xdr:to>
      <xdr:col>10</xdr:col>
      <xdr:colOff>114300</xdr:colOff>
      <xdr:row>96</xdr:row>
      <xdr:rowOff>75217</xdr:rowOff>
    </xdr:to>
    <xdr:cxnSp macro="">
      <xdr:nvCxnSpPr>
        <xdr:cNvPr id="238" name="直線コネクタ 237"/>
        <xdr:cNvCxnSpPr/>
      </xdr:nvCxnSpPr>
      <xdr:spPr>
        <a:xfrm flipV="1">
          <a:off x="1130300" y="1650208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8460</xdr:rowOff>
    </xdr:from>
    <xdr:to>
      <xdr:col>24</xdr:col>
      <xdr:colOff>114300</xdr:colOff>
      <xdr:row>95</xdr:row>
      <xdr:rowOff>110060</xdr:rowOff>
    </xdr:to>
    <xdr:sp macro="" textlink="">
      <xdr:nvSpPr>
        <xdr:cNvPr id="248" name="楕円 247"/>
        <xdr:cNvSpPr/>
      </xdr:nvSpPr>
      <xdr:spPr>
        <a:xfrm>
          <a:off x="4584700" y="16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31337</xdr:rowOff>
    </xdr:from>
    <xdr:ext cx="599010" cy="259045"/>
    <xdr:sp macro="" textlink="">
      <xdr:nvSpPr>
        <xdr:cNvPr id="249" name="衛生費該当値テキスト"/>
        <xdr:cNvSpPr txBox="1"/>
      </xdr:nvSpPr>
      <xdr:spPr>
        <a:xfrm>
          <a:off x="4686300" y="1614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95104</xdr:rowOff>
    </xdr:from>
    <xdr:to>
      <xdr:col>20</xdr:col>
      <xdr:colOff>38100</xdr:colOff>
      <xdr:row>96</xdr:row>
      <xdr:rowOff>25254</xdr:rowOff>
    </xdr:to>
    <xdr:sp macro="" textlink="">
      <xdr:nvSpPr>
        <xdr:cNvPr id="250" name="楕円 249"/>
        <xdr:cNvSpPr/>
      </xdr:nvSpPr>
      <xdr:spPr>
        <a:xfrm>
          <a:off x="3746500" y="163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41781</xdr:rowOff>
    </xdr:from>
    <xdr:ext cx="599010" cy="259045"/>
    <xdr:sp macro="" textlink="">
      <xdr:nvSpPr>
        <xdr:cNvPr id="251" name="テキスト ボックス 250"/>
        <xdr:cNvSpPr txBox="1"/>
      </xdr:nvSpPr>
      <xdr:spPr>
        <a:xfrm>
          <a:off x="3497795" y="161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126492</xdr:rowOff>
    </xdr:from>
    <xdr:to>
      <xdr:col>15</xdr:col>
      <xdr:colOff>101600</xdr:colOff>
      <xdr:row>96</xdr:row>
      <xdr:rowOff>56642</xdr:rowOff>
    </xdr:to>
    <xdr:sp macro="" textlink="">
      <xdr:nvSpPr>
        <xdr:cNvPr id="252" name="楕円 251"/>
        <xdr:cNvSpPr/>
      </xdr:nvSpPr>
      <xdr:spPr>
        <a:xfrm>
          <a:off x="2857500" y="164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73169</xdr:rowOff>
    </xdr:from>
    <xdr:ext cx="599010" cy="259045"/>
    <xdr:sp macro="" textlink="">
      <xdr:nvSpPr>
        <xdr:cNvPr id="253" name="テキスト ボックス 252"/>
        <xdr:cNvSpPr txBox="1"/>
      </xdr:nvSpPr>
      <xdr:spPr>
        <a:xfrm>
          <a:off x="2608795" y="1618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163537</xdr:rowOff>
    </xdr:from>
    <xdr:to>
      <xdr:col>10</xdr:col>
      <xdr:colOff>165100</xdr:colOff>
      <xdr:row>96</xdr:row>
      <xdr:rowOff>93687</xdr:rowOff>
    </xdr:to>
    <xdr:sp macro="" textlink="">
      <xdr:nvSpPr>
        <xdr:cNvPr id="254" name="楕円 253"/>
        <xdr:cNvSpPr/>
      </xdr:nvSpPr>
      <xdr:spPr>
        <a:xfrm>
          <a:off x="1968500" y="164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110214</xdr:rowOff>
    </xdr:from>
    <xdr:ext cx="534377" cy="259045"/>
    <xdr:sp macro="" textlink="">
      <xdr:nvSpPr>
        <xdr:cNvPr id="255" name="テキスト ボックス 254"/>
        <xdr:cNvSpPr txBox="1"/>
      </xdr:nvSpPr>
      <xdr:spPr>
        <a:xfrm>
          <a:off x="1752111" y="162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24417</xdr:rowOff>
    </xdr:from>
    <xdr:to>
      <xdr:col>6</xdr:col>
      <xdr:colOff>38100</xdr:colOff>
      <xdr:row>96</xdr:row>
      <xdr:rowOff>126017</xdr:rowOff>
    </xdr:to>
    <xdr:sp macro="" textlink="">
      <xdr:nvSpPr>
        <xdr:cNvPr id="256" name="楕円 255"/>
        <xdr:cNvSpPr/>
      </xdr:nvSpPr>
      <xdr:spPr>
        <a:xfrm>
          <a:off x="1079500" y="164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142544</xdr:rowOff>
    </xdr:from>
    <xdr:ext cx="534377" cy="259045"/>
    <xdr:sp macro="" textlink="">
      <xdr:nvSpPr>
        <xdr:cNvPr id="257" name="テキスト ボックス 256"/>
        <xdr:cNvSpPr txBox="1"/>
      </xdr:nvSpPr>
      <xdr:spPr>
        <a:xfrm>
          <a:off x="863111" y="162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96266</xdr:rowOff>
    </xdr:from>
    <xdr:to>
      <xdr:col>55</xdr:col>
      <xdr:colOff>0</xdr:colOff>
      <xdr:row>34</xdr:row>
      <xdr:rowOff>133169</xdr:rowOff>
    </xdr:to>
    <xdr:cxnSp macro="">
      <xdr:nvCxnSpPr>
        <xdr:cNvPr id="288" name="直線コネクタ 287"/>
        <xdr:cNvCxnSpPr/>
      </xdr:nvCxnSpPr>
      <xdr:spPr>
        <a:xfrm flipV="1">
          <a:off x="9639300" y="5925566"/>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133169</xdr:rowOff>
    </xdr:from>
    <xdr:to>
      <xdr:col>50</xdr:col>
      <xdr:colOff>114300</xdr:colOff>
      <xdr:row>35</xdr:row>
      <xdr:rowOff>15929</xdr:rowOff>
    </xdr:to>
    <xdr:cxnSp macro="">
      <xdr:nvCxnSpPr>
        <xdr:cNvPr id="291" name="直線コネクタ 290"/>
        <xdr:cNvCxnSpPr/>
      </xdr:nvCxnSpPr>
      <xdr:spPr>
        <a:xfrm flipV="1">
          <a:off x="8750300" y="5962469"/>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15929</xdr:rowOff>
    </xdr:from>
    <xdr:to>
      <xdr:col>45</xdr:col>
      <xdr:colOff>177800</xdr:colOff>
      <xdr:row>35</xdr:row>
      <xdr:rowOff>58710</xdr:rowOff>
    </xdr:to>
    <xdr:cxnSp macro="">
      <xdr:nvCxnSpPr>
        <xdr:cNvPr id="294" name="直線コネクタ 293"/>
        <xdr:cNvCxnSpPr/>
      </xdr:nvCxnSpPr>
      <xdr:spPr>
        <a:xfrm flipV="1">
          <a:off x="7861300" y="601667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50872</xdr:rowOff>
    </xdr:from>
    <xdr:to>
      <xdr:col>41</xdr:col>
      <xdr:colOff>50800</xdr:colOff>
      <xdr:row>35</xdr:row>
      <xdr:rowOff>58710</xdr:rowOff>
    </xdr:to>
    <xdr:cxnSp macro="">
      <xdr:nvCxnSpPr>
        <xdr:cNvPr id="297" name="直線コネクタ 296"/>
        <xdr:cNvCxnSpPr/>
      </xdr:nvCxnSpPr>
      <xdr:spPr>
        <a:xfrm>
          <a:off x="6972300" y="5880172"/>
          <a:ext cx="8890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45466</xdr:rowOff>
    </xdr:from>
    <xdr:to>
      <xdr:col>55</xdr:col>
      <xdr:colOff>50800</xdr:colOff>
      <xdr:row>34</xdr:row>
      <xdr:rowOff>147066</xdr:rowOff>
    </xdr:to>
    <xdr:sp macro="" textlink="">
      <xdr:nvSpPr>
        <xdr:cNvPr id="307" name="楕円 306"/>
        <xdr:cNvSpPr/>
      </xdr:nvSpPr>
      <xdr:spPr>
        <a:xfrm>
          <a:off x="10426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68343</xdr:rowOff>
    </xdr:from>
    <xdr:ext cx="469744" cy="259045"/>
    <xdr:sp macro="" textlink="">
      <xdr:nvSpPr>
        <xdr:cNvPr id="308" name="労働費該当値テキスト"/>
        <xdr:cNvSpPr txBox="1"/>
      </xdr:nvSpPr>
      <xdr:spPr>
        <a:xfrm>
          <a:off x="10528300"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82369</xdr:rowOff>
    </xdr:from>
    <xdr:to>
      <xdr:col>50</xdr:col>
      <xdr:colOff>165100</xdr:colOff>
      <xdr:row>35</xdr:row>
      <xdr:rowOff>12519</xdr:rowOff>
    </xdr:to>
    <xdr:sp macro="" textlink="">
      <xdr:nvSpPr>
        <xdr:cNvPr id="309" name="楕円 308"/>
        <xdr:cNvSpPr/>
      </xdr:nvSpPr>
      <xdr:spPr>
        <a:xfrm>
          <a:off x="9588500" y="5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29046</xdr:rowOff>
    </xdr:from>
    <xdr:ext cx="469744" cy="259045"/>
    <xdr:sp macro="" textlink="">
      <xdr:nvSpPr>
        <xdr:cNvPr id="310" name="テキスト ボックス 309"/>
        <xdr:cNvSpPr txBox="1"/>
      </xdr:nvSpPr>
      <xdr:spPr>
        <a:xfrm>
          <a:off x="9404428" y="56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136579</xdr:rowOff>
    </xdr:from>
    <xdr:to>
      <xdr:col>46</xdr:col>
      <xdr:colOff>38100</xdr:colOff>
      <xdr:row>35</xdr:row>
      <xdr:rowOff>66729</xdr:rowOff>
    </xdr:to>
    <xdr:sp macro="" textlink="">
      <xdr:nvSpPr>
        <xdr:cNvPr id="311" name="楕円 310"/>
        <xdr:cNvSpPr/>
      </xdr:nvSpPr>
      <xdr:spPr>
        <a:xfrm>
          <a:off x="8699500" y="5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83256</xdr:rowOff>
    </xdr:from>
    <xdr:ext cx="469744" cy="259045"/>
    <xdr:sp macro="" textlink="">
      <xdr:nvSpPr>
        <xdr:cNvPr id="312" name="テキスト ボックス 311"/>
        <xdr:cNvSpPr txBox="1"/>
      </xdr:nvSpPr>
      <xdr:spPr>
        <a:xfrm>
          <a:off x="8515428" y="574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7910</xdr:rowOff>
    </xdr:from>
    <xdr:to>
      <xdr:col>41</xdr:col>
      <xdr:colOff>101600</xdr:colOff>
      <xdr:row>35</xdr:row>
      <xdr:rowOff>109510</xdr:rowOff>
    </xdr:to>
    <xdr:sp macro="" textlink="">
      <xdr:nvSpPr>
        <xdr:cNvPr id="313" name="楕円 312"/>
        <xdr:cNvSpPr/>
      </xdr:nvSpPr>
      <xdr:spPr>
        <a:xfrm>
          <a:off x="7810500" y="60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126037</xdr:rowOff>
    </xdr:from>
    <xdr:ext cx="469744" cy="259045"/>
    <xdr:sp macro="" textlink="">
      <xdr:nvSpPr>
        <xdr:cNvPr id="314" name="テキスト ボックス 313"/>
        <xdr:cNvSpPr txBox="1"/>
      </xdr:nvSpPr>
      <xdr:spPr>
        <a:xfrm>
          <a:off x="7626428" y="578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xdr:rowOff>
    </xdr:from>
    <xdr:to>
      <xdr:col>36</xdr:col>
      <xdr:colOff>165100</xdr:colOff>
      <xdr:row>34</xdr:row>
      <xdr:rowOff>101672</xdr:rowOff>
    </xdr:to>
    <xdr:sp macro="" textlink="">
      <xdr:nvSpPr>
        <xdr:cNvPr id="315" name="楕円 314"/>
        <xdr:cNvSpPr/>
      </xdr:nvSpPr>
      <xdr:spPr>
        <a:xfrm>
          <a:off x="6921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118199</xdr:rowOff>
    </xdr:from>
    <xdr:ext cx="469744" cy="259045"/>
    <xdr:sp macro="" textlink="">
      <xdr:nvSpPr>
        <xdr:cNvPr id="316" name="テキスト ボックス 315"/>
        <xdr:cNvSpPr txBox="1"/>
      </xdr:nvSpPr>
      <xdr:spPr>
        <a:xfrm>
          <a:off x="6737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46386</xdr:rowOff>
    </xdr:to>
    <xdr:cxnSp macro="">
      <xdr:nvCxnSpPr>
        <xdr:cNvPr id="345" name="直線コネクタ 344"/>
        <xdr:cNvCxnSpPr/>
      </xdr:nvCxnSpPr>
      <xdr:spPr>
        <a:xfrm>
          <a:off x="9639300" y="9795337"/>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22687</xdr:rowOff>
    </xdr:from>
    <xdr:to>
      <xdr:col>50</xdr:col>
      <xdr:colOff>114300</xdr:colOff>
      <xdr:row>57</xdr:row>
      <xdr:rowOff>48824</xdr:rowOff>
    </xdr:to>
    <xdr:cxnSp macro="">
      <xdr:nvCxnSpPr>
        <xdr:cNvPr id="348" name="直線コネクタ 347"/>
        <xdr:cNvCxnSpPr/>
      </xdr:nvCxnSpPr>
      <xdr:spPr>
        <a:xfrm flipV="1">
          <a:off x="8750300" y="979533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47635</xdr:rowOff>
    </xdr:from>
    <xdr:to>
      <xdr:col>45</xdr:col>
      <xdr:colOff>177800</xdr:colOff>
      <xdr:row>57</xdr:row>
      <xdr:rowOff>48824</xdr:rowOff>
    </xdr:to>
    <xdr:cxnSp macro="">
      <xdr:nvCxnSpPr>
        <xdr:cNvPr id="351" name="直線コネクタ 350"/>
        <xdr:cNvCxnSpPr/>
      </xdr:nvCxnSpPr>
      <xdr:spPr>
        <a:xfrm>
          <a:off x="7861300" y="982028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47635</xdr:rowOff>
    </xdr:from>
    <xdr:to>
      <xdr:col>41</xdr:col>
      <xdr:colOff>50800</xdr:colOff>
      <xdr:row>57</xdr:row>
      <xdr:rowOff>80638</xdr:rowOff>
    </xdr:to>
    <xdr:cxnSp macro="">
      <xdr:nvCxnSpPr>
        <xdr:cNvPr id="354" name="直線コネクタ 353"/>
        <xdr:cNvCxnSpPr/>
      </xdr:nvCxnSpPr>
      <xdr:spPr>
        <a:xfrm flipV="1">
          <a:off x="6972300" y="9820285"/>
          <a:ext cx="889000" cy="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167036</xdr:rowOff>
    </xdr:from>
    <xdr:to>
      <xdr:col>55</xdr:col>
      <xdr:colOff>50800</xdr:colOff>
      <xdr:row>57</xdr:row>
      <xdr:rowOff>97186</xdr:rowOff>
    </xdr:to>
    <xdr:sp macro="" textlink="">
      <xdr:nvSpPr>
        <xdr:cNvPr id="364" name="楕円 363"/>
        <xdr:cNvSpPr/>
      </xdr:nvSpPr>
      <xdr:spPr>
        <a:xfrm>
          <a:off x="10426700" y="97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18463</xdr:rowOff>
    </xdr:from>
    <xdr:ext cx="534377" cy="259045"/>
    <xdr:sp macro="" textlink="">
      <xdr:nvSpPr>
        <xdr:cNvPr id="365" name="農林水産業費該当値テキスト"/>
        <xdr:cNvSpPr txBox="1"/>
      </xdr:nvSpPr>
      <xdr:spPr>
        <a:xfrm>
          <a:off x="10528300" y="96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143337</xdr:rowOff>
    </xdr:from>
    <xdr:to>
      <xdr:col>50</xdr:col>
      <xdr:colOff>165100</xdr:colOff>
      <xdr:row>57</xdr:row>
      <xdr:rowOff>73487</xdr:rowOff>
    </xdr:to>
    <xdr:sp macro="" textlink="">
      <xdr:nvSpPr>
        <xdr:cNvPr id="366" name="楕円 365"/>
        <xdr:cNvSpPr/>
      </xdr:nvSpPr>
      <xdr:spPr>
        <a:xfrm>
          <a:off x="9588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90014</xdr:rowOff>
    </xdr:from>
    <xdr:ext cx="534377" cy="259045"/>
    <xdr:sp macro="" textlink="">
      <xdr:nvSpPr>
        <xdr:cNvPr id="367" name="テキスト ボックス 366"/>
        <xdr:cNvSpPr txBox="1"/>
      </xdr:nvSpPr>
      <xdr:spPr>
        <a:xfrm>
          <a:off x="9372111" y="95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169474</xdr:rowOff>
    </xdr:from>
    <xdr:to>
      <xdr:col>46</xdr:col>
      <xdr:colOff>38100</xdr:colOff>
      <xdr:row>57</xdr:row>
      <xdr:rowOff>99624</xdr:rowOff>
    </xdr:to>
    <xdr:sp macro="" textlink="">
      <xdr:nvSpPr>
        <xdr:cNvPr id="368" name="楕円 367"/>
        <xdr:cNvSpPr/>
      </xdr:nvSpPr>
      <xdr:spPr>
        <a:xfrm>
          <a:off x="8699500" y="97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116151</xdr:rowOff>
    </xdr:from>
    <xdr:ext cx="534377" cy="259045"/>
    <xdr:sp macro="" textlink="">
      <xdr:nvSpPr>
        <xdr:cNvPr id="369" name="テキスト ボックス 368"/>
        <xdr:cNvSpPr txBox="1"/>
      </xdr:nvSpPr>
      <xdr:spPr>
        <a:xfrm>
          <a:off x="8483111" y="95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168285</xdr:rowOff>
    </xdr:from>
    <xdr:to>
      <xdr:col>41</xdr:col>
      <xdr:colOff>101600</xdr:colOff>
      <xdr:row>57</xdr:row>
      <xdr:rowOff>98435</xdr:rowOff>
    </xdr:to>
    <xdr:sp macro="" textlink="">
      <xdr:nvSpPr>
        <xdr:cNvPr id="370" name="楕円 369"/>
        <xdr:cNvSpPr/>
      </xdr:nvSpPr>
      <xdr:spPr>
        <a:xfrm>
          <a:off x="7810500" y="97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114962</xdr:rowOff>
    </xdr:from>
    <xdr:ext cx="534377" cy="259045"/>
    <xdr:sp macro="" textlink="">
      <xdr:nvSpPr>
        <xdr:cNvPr id="371" name="テキスト ボックス 370"/>
        <xdr:cNvSpPr txBox="1"/>
      </xdr:nvSpPr>
      <xdr:spPr>
        <a:xfrm>
          <a:off x="7594111" y="95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29838</xdr:rowOff>
    </xdr:from>
    <xdr:to>
      <xdr:col>36</xdr:col>
      <xdr:colOff>165100</xdr:colOff>
      <xdr:row>57</xdr:row>
      <xdr:rowOff>131438</xdr:rowOff>
    </xdr:to>
    <xdr:sp macro="" textlink="">
      <xdr:nvSpPr>
        <xdr:cNvPr id="372" name="楕円 371"/>
        <xdr:cNvSpPr/>
      </xdr:nvSpPr>
      <xdr:spPr>
        <a:xfrm>
          <a:off x="6921500" y="98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147965</xdr:rowOff>
    </xdr:from>
    <xdr:ext cx="534377" cy="259045"/>
    <xdr:sp macro="" textlink="">
      <xdr:nvSpPr>
        <xdr:cNvPr id="373" name="テキスト ボックス 372"/>
        <xdr:cNvSpPr txBox="1"/>
      </xdr:nvSpPr>
      <xdr:spPr>
        <a:xfrm>
          <a:off x="6705111" y="95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160832</xdr:rowOff>
    </xdr:from>
    <xdr:to>
      <xdr:col>55</xdr:col>
      <xdr:colOff>0</xdr:colOff>
      <xdr:row>78</xdr:row>
      <xdr:rowOff>22606</xdr:rowOff>
    </xdr:to>
    <xdr:cxnSp macro="">
      <xdr:nvCxnSpPr>
        <xdr:cNvPr id="400" name="直線コネクタ 399"/>
        <xdr:cNvCxnSpPr/>
      </xdr:nvCxnSpPr>
      <xdr:spPr>
        <a:xfrm>
          <a:off x="9639300" y="13362482"/>
          <a:ext cx="8382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160832</xdr:rowOff>
    </xdr:from>
    <xdr:to>
      <xdr:col>50</xdr:col>
      <xdr:colOff>114300</xdr:colOff>
      <xdr:row>78</xdr:row>
      <xdr:rowOff>3390</xdr:rowOff>
    </xdr:to>
    <xdr:cxnSp macro="">
      <xdr:nvCxnSpPr>
        <xdr:cNvPr id="403" name="直線コネクタ 402"/>
        <xdr:cNvCxnSpPr/>
      </xdr:nvCxnSpPr>
      <xdr:spPr>
        <a:xfrm flipV="1">
          <a:off x="8750300" y="13362482"/>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155735</xdr:rowOff>
    </xdr:from>
    <xdr:to>
      <xdr:col>45</xdr:col>
      <xdr:colOff>177800</xdr:colOff>
      <xdr:row>78</xdr:row>
      <xdr:rowOff>3390</xdr:rowOff>
    </xdr:to>
    <xdr:cxnSp macro="">
      <xdr:nvCxnSpPr>
        <xdr:cNvPr id="406" name="直線コネクタ 405"/>
        <xdr:cNvCxnSpPr/>
      </xdr:nvCxnSpPr>
      <xdr:spPr>
        <a:xfrm>
          <a:off x="7861300" y="13357385"/>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155735</xdr:rowOff>
    </xdr:from>
    <xdr:to>
      <xdr:col>41</xdr:col>
      <xdr:colOff>50800</xdr:colOff>
      <xdr:row>78</xdr:row>
      <xdr:rowOff>56539</xdr:rowOff>
    </xdr:to>
    <xdr:cxnSp macro="">
      <xdr:nvCxnSpPr>
        <xdr:cNvPr id="409" name="直線コネクタ 408"/>
        <xdr:cNvCxnSpPr/>
      </xdr:nvCxnSpPr>
      <xdr:spPr>
        <a:xfrm flipV="1">
          <a:off x="6972300" y="13357385"/>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143256</xdr:rowOff>
    </xdr:from>
    <xdr:to>
      <xdr:col>55</xdr:col>
      <xdr:colOff>50800</xdr:colOff>
      <xdr:row>78</xdr:row>
      <xdr:rowOff>73406</xdr:rowOff>
    </xdr:to>
    <xdr:sp macro="" textlink="">
      <xdr:nvSpPr>
        <xdr:cNvPr id="419" name="楕円 418"/>
        <xdr:cNvSpPr/>
      </xdr:nvSpPr>
      <xdr:spPr>
        <a:xfrm>
          <a:off x="10426700" y="133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110032</xdr:rowOff>
    </xdr:from>
    <xdr:to>
      <xdr:col>50</xdr:col>
      <xdr:colOff>165100</xdr:colOff>
      <xdr:row>78</xdr:row>
      <xdr:rowOff>40182</xdr:rowOff>
    </xdr:to>
    <xdr:sp macro="" textlink="">
      <xdr:nvSpPr>
        <xdr:cNvPr id="421" name="楕円 420"/>
        <xdr:cNvSpPr/>
      </xdr:nvSpPr>
      <xdr:spPr>
        <a:xfrm>
          <a:off x="9588500" y="133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56709</xdr:rowOff>
    </xdr:from>
    <xdr:ext cx="534377" cy="259045"/>
    <xdr:sp macro="" textlink="">
      <xdr:nvSpPr>
        <xdr:cNvPr id="422" name="テキスト ボックス 421"/>
        <xdr:cNvSpPr txBox="1"/>
      </xdr:nvSpPr>
      <xdr:spPr>
        <a:xfrm>
          <a:off x="9372111" y="130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124040</xdr:rowOff>
    </xdr:from>
    <xdr:to>
      <xdr:col>46</xdr:col>
      <xdr:colOff>38100</xdr:colOff>
      <xdr:row>78</xdr:row>
      <xdr:rowOff>54190</xdr:rowOff>
    </xdr:to>
    <xdr:sp macro="" textlink="">
      <xdr:nvSpPr>
        <xdr:cNvPr id="423" name="楕円 422"/>
        <xdr:cNvSpPr/>
      </xdr:nvSpPr>
      <xdr:spPr>
        <a:xfrm>
          <a:off x="8699500" y="133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45317</xdr:rowOff>
    </xdr:from>
    <xdr:ext cx="534377" cy="259045"/>
    <xdr:sp macro="" textlink="">
      <xdr:nvSpPr>
        <xdr:cNvPr id="424" name="テキスト ボックス 423"/>
        <xdr:cNvSpPr txBox="1"/>
      </xdr:nvSpPr>
      <xdr:spPr>
        <a:xfrm>
          <a:off x="8483111" y="134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104935</xdr:rowOff>
    </xdr:from>
    <xdr:to>
      <xdr:col>41</xdr:col>
      <xdr:colOff>101600</xdr:colOff>
      <xdr:row>78</xdr:row>
      <xdr:rowOff>35085</xdr:rowOff>
    </xdr:to>
    <xdr:sp macro="" textlink="">
      <xdr:nvSpPr>
        <xdr:cNvPr id="425" name="楕円 424"/>
        <xdr:cNvSpPr/>
      </xdr:nvSpPr>
      <xdr:spPr>
        <a:xfrm>
          <a:off x="7810500" y="13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51612</xdr:rowOff>
    </xdr:from>
    <xdr:ext cx="534377" cy="259045"/>
    <xdr:sp macro="" textlink="">
      <xdr:nvSpPr>
        <xdr:cNvPr id="426" name="テキスト ボックス 425"/>
        <xdr:cNvSpPr txBox="1"/>
      </xdr:nvSpPr>
      <xdr:spPr>
        <a:xfrm>
          <a:off x="7594111" y="13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5739</xdr:rowOff>
    </xdr:from>
    <xdr:to>
      <xdr:col>36</xdr:col>
      <xdr:colOff>165100</xdr:colOff>
      <xdr:row>78</xdr:row>
      <xdr:rowOff>107339</xdr:rowOff>
    </xdr:to>
    <xdr:sp macro="" textlink="">
      <xdr:nvSpPr>
        <xdr:cNvPr id="427" name="楕円 426"/>
        <xdr:cNvSpPr/>
      </xdr:nvSpPr>
      <xdr:spPr>
        <a:xfrm>
          <a:off x="6921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98466</xdr:rowOff>
    </xdr:from>
    <xdr:ext cx="534377" cy="259045"/>
    <xdr:sp macro="" textlink="">
      <xdr:nvSpPr>
        <xdr:cNvPr id="428" name="テキスト ボックス 427"/>
        <xdr:cNvSpPr txBox="1"/>
      </xdr:nvSpPr>
      <xdr:spPr>
        <a:xfrm>
          <a:off x="6705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49388</xdr:rowOff>
    </xdr:from>
    <xdr:to>
      <xdr:col>55</xdr:col>
      <xdr:colOff>0</xdr:colOff>
      <xdr:row>97</xdr:row>
      <xdr:rowOff>76211</xdr:rowOff>
    </xdr:to>
    <xdr:cxnSp macro="">
      <xdr:nvCxnSpPr>
        <xdr:cNvPr id="457" name="直線コネクタ 456"/>
        <xdr:cNvCxnSpPr/>
      </xdr:nvCxnSpPr>
      <xdr:spPr>
        <a:xfrm>
          <a:off x="9639300" y="16680038"/>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38232</xdr:rowOff>
    </xdr:from>
    <xdr:to>
      <xdr:col>50</xdr:col>
      <xdr:colOff>114300</xdr:colOff>
      <xdr:row>97</xdr:row>
      <xdr:rowOff>49388</xdr:rowOff>
    </xdr:to>
    <xdr:cxnSp macro="">
      <xdr:nvCxnSpPr>
        <xdr:cNvPr id="460" name="直線コネクタ 459"/>
        <xdr:cNvCxnSpPr/>
      </xdr:nvCxnSpPr>
      <xdr:spPr>
        <a:xfrm>
          <a:off x="8750300" y="16668882"/>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38232</xdr:rowOff>
    </xdr:from>
    <xdr:to>
      <xdr:col>45</xdr:col>
      <xdr:colOff>177800</xdr:colOff>
      <xdr:row>97</xdr:row>
      <xdr:rowOff>44586</xdr:rowOff>
    </xdr:to>
    <xdr:cxnSp macro="">
      <xdr:nvCxnSpPr>
        <xdr:cNvPr id="463" name="直線コネクタ 462"/>
        <xdr:cNvCxnSpPr/>
      </xdr:nvCxnSpPr>
      <xdr:spPr>
        <a:xfrm flipV="1">
          <a:off x="7861300" y="16668882"/>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44586</xdr:rowOff>
    </xdr:from>
    <xdr:to>
      <xdr:col>41</xdr:col>
      <xdr:colOff>50800</xdr:colOff>
      <xdr:row>97</xdr:row>
      <xdr:rowOff>58463</xdr:rowOff>
    </xdr:to>
    <xdr:cxnSp macro="">
      <xdr:nvCxnSpPr>
        <xdr:cNvPr id="466" name="直線コネクタ 465"/>
        <xdr:cNvCxnSpPr/>
      </xdr:nvCxnSpPr>
      <xdr:spPr>
        <a:xfrm flipV="1">
          <a:off x="6972300" y="16675236"/>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25411</xdr:rowOff>
    </xdr:from>
    <xdr:to>
      <xdr:col>55</xdr:col>
      <xdr:colOff>50800</xdr:colOff>
      <xdr:row>97</xdr:row>
      <xdr:rowOff>127011</xdr:rowOff>
    </xdr:to>
    <xdr:sp macro="" textlink="">
      <xdr:nvSpPr>
        <xdr:cNvPr id="476" name="楕円 475"/>
        <xdr:cNvSpPr/>
      </xdr:nvSpPr>
      <xdr:spPr>
        <a:xfrm>
          <a:off x="10426700" y="166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3838</xdr:rowOff>
    </xdr:from>
    <xdr:ext cx="534377" cy="259045"/>
    <xdr:sp macro="" textlink="">
      <xdr:nvSpPr>
        <xdr:cNvPr id="477" name="土木費該当値テキスト"/>
        <xdr:cNvSpPr txBox="1"/>
      </xdr:nvSpPr>
      <xdr:spPr>
        <a:xfrm>
          <a:off x="10528300" y="1663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170038</xdr:rowOff>
    </xdr:from>
    <xdr:to>
      <xdr:col>50</xdr:col>
      <xdr:colOff>165100</xdr:colOff>
      <xdr:row>97</xdr:row>
      <xdr:rowOff>100188</xdr:rowOff>
    </xdr:to>
    <xdr:sp macro="" textlink="">
      <xdr:nvSpPr>
        <xdr:cNvPr id="478" name="楕円 477"/>
        <xdr:cNvSpPr/>
      </xdr:nvSpPr>
      <xdr:spPr>
        <a:xfrm>
          <a:off x="9588500" y="166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91315</xdr:rowOff>
    </xdr:from>
    <xdr:ext cx="534377" cy="259045"/>
    <xdr:sp macro="" textlink="">
      <xdr:nvSpPr>
        <xdr:cNvPr id="479" name="テキスト ボックス 478"/>
        <xdr:cNvSpPr txBox="1"/>
      </xdr:nvSpPr>
      <xdr:spPr>
        <a:xfrm>
          <a:off x="9372111" y="167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158882</xdr:rowOff>
    </xdr:from>
    <xdr:to>
      <xdr:col>46</xdr:col>
      <xdr:colOff>38100</xdr:colOff>
      <xdr:row>97</xdr:row>
      <xdr:rowOff>89032</xdr:rowOff>
    </xdr:to>
    <xdr:sp macro="" textlink="">
      <xdr:nvSpPr>
        <xdr:cNvPr id="480" name="楕円 479"/>
        <xdr:cNvSpPr/>
      </xdr:nvSpPr>
      <xdr:spPr>
        <a:xfrm>
          <a:off x="8699500" y="166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80159</xdr:rowOff>
    </xdr:from>
    <xdr:ext cx="534377" cy="259045"/>
    <xdr:sp macro="" textlink="">
      <xdr:nvSpPr>
        <xdr:cNvPr id="481" name="テキスト ボックス 480"/>
        <xdr:cNvSpPr txBox="1"/>
      </xdr:nvSpPr>
      <xdr:spPr>
        <a:xfrm>
          <a:off x="8483111" y="167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165236</xdr:rowOff>
    </xdr:from>
    <xdr:to>
      <xdr:col>41</xdr:col>
      <xdr:colOff>101600</xdr:colOff>
      <xdr:row>97</xdr:row>
      <xdr:rowOff>95386</xdr:rowOff>
    </xdr:to>
    <xdr:sp macro="" textlink="">
      <xdr:nvSpPr>
        <xdr:cNvPr id="482" name="楕円 481"/>
        <xdr:cNvSpPr/>
      </xdr:nvSpPr>
      <xdr:spPr>
        <a:xfrm>
          <a:off x="7810500" y="1662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86513</xdr:rowOff>
    </xdr:from>
    <xdr:ext cx="534377" cy="259045"/>
    <xdr:sp macro="" textlink="">
      <xdr:nvSpPr>
        <xdr:cNvPr id="483" name="テキスト ボックス 482"/>
        <xdr:cNvSpPr txBox="1"/>
      </xdr:nvSpPr>
      <xdr:spPr>
        <a:xfrm>
          <a:off x="7594111" y="16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7663</xdr:rowOff>
    </xdr:from>
    <xdr:to>
      <xdr:col>36</xdr:col>
      <xdr:colOff>165100</xdr:colOff>
      <xdr:row>97</xdr:row>
      <xdr:rowOff>109263</xdr:rowOff>
    </xdr:to>
    <xdr:sp macro="" textlink="">
      <xdr:nvSpPr>
        <xdr:cNvPr id="484" name="楕円 483"/>
        <xdr:cNvSpPr/>
      </xdr:nvSpPr>
      <xdr:spPr>
        <a:xfrm>
          <a:off x="6921500" y="166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100390</xdr:rowOff>
    </xdr:from>
    <xdr:ext cx="534377" cy="259045"/>
    <xdr:sp macro="" textlink="">
      <xdr:nvSpPr>
        <xdr:cNvPr id="485" name="テキスト ボックス 484"/>
        <xdr:cNvSpPr txBox="1"/>
      </xdr:nvSpPr>
      <xdr:spPr>
        <a:xfrm>
          <a:off x="6705111" y="1673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144900</xdr:rowOff>
    </xdr:from>
    <xdr:to>
      <xdr:col>85</xdr:col>
      <xdr:colOff>127000</xdr:colOff>
      <xdr:row>36</xdr:row>
      <xdr:rowOff>54280</xdr:rowOff>
    </xdr:to>
    <xdr:cxnSp macro="">
      <xdr:nvCxnSpPr>
        <xdr:cNvPr id="514" name="直線コネクタ 513"/>
        <xdr:cNvCxnSpPr/>
      </xdr:nvCxnSpPr>
      <xdr:spPr>
        <a:xfrm flipV="1">
          <a:off x="15481300" y="6145650"/>
          <a:ext cx="838200" cy="8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135014</xdr:rowOff>
    </xdr:from>
    <xdr:to>
      <xdr:col>81</xdr:col>
      <xdr:colOff>50800</xdr:colOff>
      <xdr:row>36</xdr:row>
      <xdr:rowOff>54280</xdr:rowOff>
    </xdr:to>
    <xdr:cxnSp macro="">
      <xdr:nvCxnSpPr>
        <xdr:cNvPr id="517" name="直線コネクタ 516"/>
        <xdr:cNvCxnSpPr/>
      </xdr:nvCxnSpPr>
      <xdr:spPr>
        <a:xfrm>
          <a:off x="14592300" y="6135764"/>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96742</xdr:rowOff>
    </xdr:from>
    <xdr:to>
      <xdr:col>76</xdr:col>
      <xdr:colOff>114300</xdr:colOff>
      <xdr:row>35</xdr:row>
      <xdr:rowOff>135014</xdr:rowOff>
    </xdr:to>
    <xdr:cxnSp macro="">
      <xdr:nvCxnSpPr>
        <xdr:cNvPr id="520" name="直線コネクタ 519"/>
        <xdr:cNvCxnSpPr/>
      </xdr:nvCxnSpPr>
      <xdr:spPr>
        <a:xfrm>
          <a:off x="13703300" y="5240242"/>
          <a:ext cx="889000" cy="89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96742</xdr:rowOff>
    </xdr:from>
    <xdr:to>
      <xdr:col>71</xdr:col>
      <xdr:colOff>177800</xdr:colOff>
      <xdr:row>35</xdr:row>
      <xdr:rowOff>52432</xdr:rowOff>
    </xdr:to>
    <xdr:cxnSp macro="">
      <xdr:nvCxnSpPr>
        <xdr:cNvPr id="523" name="直線コネクタ 522"/>
        <xdr:cNvCxnSpPr/>
      </xdr:nvCxnSpPr>
      <xdr:spPr>
        <a:xfrm flipV="1">
          <a:off x="12814300" y="5240242"/>
          <a:ext cx="889000" cy="8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78014</xdr:rowOff>
    </xdr:from>
    <xdr:ext cx="534377" cy="259045"/>
    <xdr:sp macro="" textlink="">
      <xdr:nvSpPr>
        <xdr:cNvPr id="525" name="テキスト ボックス 524"/>
        <xdr:cNvSpPr txBox="1"/>
      </xdr:nvSpPr>
      <xdr:spPr>
        <a:xfrm>
          <a:off x="13436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94100</xdr:rowOff>
    </xdr:from>
    <xdr:to>
      <xdr:col>85</xdr:col>
      <xdr:colOff>177800</xdr:colOff>
      <xdr:row>36</xdr:row>
      <xdr:rowOff>24250</xdr:rowOff>
    </xdr:to>
    <xdr:sp macro="" textlink="">
      <xdr:nvSpPr>
        <xdr:cNvPr id="533" name="楕円 532"/>
        <xdr:cNvSpPr/>
      </xdr:nvSpPr>
      <xdr:spPr>
        <a:xfrm>
          <a:off x="16268700" y="60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116977</xdr:rowOff>
    </xdr:from>
    <xdr:ext cx="534377" cy="259045"/>
    <xdr:sp macro="" textlink="">
      <xdr:nvSpPr>
        <xdr:cNvPr id="534" name="消防費該当値テキスト"/>
        <xdr:cNvSpPr txBox="1"/>
      </xdr:nvSpPr>
      <xdr:spPr>
        <a:xfrm>
          <a:off x="16370300" y="5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3480</xdr:rowOff>
    </xdr:from>
    <xdr:to>
      <xdr:col>81</xdr:col>
      <xdr:colOff>101600</xdr:colOff>
      <xdr:row>36</xdr:row>
      <xdr:rowOff>105080</xdr:rowOff>
    </xdr:to>
    <xdr:sp macro="" textlink="">
      <xdr:nvSpPr>
        <xdr:cNvPr id="535" name="楕円 534"/>
        <xdr:cNvSpPr/>
      </xdr:nvSpPr>
      <xdr:spPr>
        <a:xfrm>
          <a:off x="15430500" y="61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121607</xdr:rowOff>
    </xdr:from>
    <xdr:ext cx="534377" cy="259045"/>
    <xdr:sp macro="" textlink="">
      <xdr:nvSpPr>
        <xdr:cNvPr id="536" name="テキスト ボックス 535"/>
        <xdr:cNvSpPr txBox="1"/>
      </xdr:nvSpPr>
      <xdr:spPr>
        <a:xfrm>
          <a:off x="15214111" y="59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84214</xdr:rowOff>
    </xdr:from>
    <xdr:to>
      <xdr:col>76</xdr:col>
      <xdr:colOff>165100</xdr:colOff>
      <xdr:row>36</xdr:row>
      <xdr:rowOff>14364</xdr:rowOff>
    </xdr:to>
    <xdr:sp macro="" textlink="">
      <xdr:nvSpPr>
        <xdr:cNvPr id="537" name="楕円 536"/>
        <xdr:cNvSpPr/>
      </xdr:nvSpPr>
      <xdr:spPr>
        <a:xfrm>
          <a:off x="14541500" y="608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30891</xdr:rowOff>
    </xdr:from>
    <xdr:ext cx="534377" cy="259045"/>
    <xdr:sp macro="" textlink="">
      <xdr:nvSpPr>
        <xdr:cNvPr id="538" name="テキスト ボックス 537"/>
        <xdr:cNvSpPr txBox="1"/>
      </xdr:nvSpPr>
      <xdr:spPr>
        <a:xfrm>
          <a:off x="14325111" y="58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45942</xdr:rowOff>
    </xdr:from>
    <xdr:to>
      <xdr:col>72</xdr:col>
      <xdr:colOff>38100</xdr:colOff>
      <xdr:row>30</xdr:row>
      <xdr:rowOff>147542</xdr:rowOff>
    </xdr:to>
    <xdr:sp macro="" textlink="">
      <xdr:nvSpPr>
        <xdr:cNvPr id="539" name="楕円 538"/>
        <xdr:cNvSpPr/>
      </xdr:nvSpPr>
      <xdr:spPr>
        <a:xfrm>
          <a:off x="13652500" y="5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164069</xdr:rowOff>
    </xdr:from>
    <xdr:ext cx="534377" cy="259045"/>
    <xdr:sp macro="" textlink="">
      <xdr:nvSpPr>
        <xdr:cNvPr id="540" name="テキスト ボックス 539"/>
        <xdr:cNvSpPr txBox="1"/>
      </xdr:nvSpPr>
      <xdr:spPr>
        <a:xfrm>
          <a:off x="13436111" y="49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1632</xdr:rowOff>
    </xdr:from>
    <xdr:to>
      <xdr:col>67</xdr:col>
      <xdr:colOff>101600</xdr:colOff>
      <xdr:row>35</xdr:row>
      <xdr:rowOff>103232</xdr:rowOff>
    </xdr:to>
    <xdr:sp macro="" textlink="">
      <xdr:nvSpPr>
        <xdr:cNvPr id="541" name="楕円 540"/>
        <xdr:cNvSpPr/>
      </xdr:nvSpPr>
      <xdr:spPr>
        <a:xfrm>
          <a:off x="12763500" y="60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119759</xdr:rowOff>
    </xdr:from>
    <xdr:ext cx="534377" cy="259045"/>
    <xdr:sp macro="" textlink="">
      <xdr:nvSpPr>
        <xdr:cNvPr id="542" name="テキスト ボックス 541"/>
        <xdr:cNvSpPr txBox="1"/>
      </xdr:nvSpPr>
      <xdr:spPr>
        <a:xfrm>
          <a:off x="12547111" y="5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56572</xdr:rowOff>
    </xdr:from>
    <xdr:to>
      <xdr:col>85</xdr:col>
      <xdr:colOff>127000</xdr:colOff>
      <xdr:row>56</xdr:row>
      <xdr:rowOff>160402</xdr:rowOff>
    </xdr:to>
    <xdr:cxnSp macro="">
      <xdr:nvCxnSpPr>
        <xdr:cNvPr id="569" name="直線コネクタ 568"/>
        <xdr:cNvCxnSpPr/>
      </xdr:nvCxnSpPr>
      <xdr:spPr>
        <a:xfrm flipV="1">
          <a:off x="15481300" y="9657772"/>
          <a:ext cx="838200" cy="10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70"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160402</xdr:rowOff>
    </xdr:from>
    <xdr:to>
      <xdr:col>81</xdr:col>
      <xdr:colOff>50800</xdr:colOff>
      <xdr:row>57</xdr:row>
      <xdr:rowOff>34699</xdr:rowOff>
    </xdr:to>
    <xdr:cxnSp macro="">
      <xdr:nvCxnSpPr>
        <xdr:cNvPr id="572" name="直線コネクタ 571"/>
        <xdr:cNvCxnSpPr/>
      </xdr:nvCxnSpPr>
      <xdr:spPr>
        <a:xfrm flipV="1">
          <a:off x="14592300" y="9761602"/>
          <a:ext cx="889000" cy="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4" name="テキスト ボックス 573"/>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5069</xdr:rowOff>
    </xdr:from>
    <xdr:to>
      <xdr:col>76</xdr:col>
      <xdr:colOff>114300</xdr:colOff>
      <xdr:row>57</xdr:row>
      <xdr:rowOff>34699</xdr:rowOff>
    </xdr:to>
    <xdr:cxnSp macro="">
      <xdr:nvCxnSpPr>
        <xdr:cNvPr id="575" name="直線コネクタ 574"/>
        <xdr:cNvCxnSpPr/>
      </xdr:nvCxnSpPr>
      <xdr:spPr>
        <a:xfrm>
          <a:off x="13703300" y="9777719"/>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5069</xdr:rowOff>
    </xdr:from>
    <xdr:to>
      <xdr:col>71</xdr:col>
      <xdr:colOff>177800</xdr:colOff>
      <xdr:row>57</xdr:row>
      <xdr:rowOff>47318</xdr:rowOff>
    </xdr:to>
    <xdr:cxnSp macro="">
      <xdr:nvCxnSpPr>
        <xdr:cNvPr id="578" name="直線コネクタ 577"/>
        <xdr:cNvCxnSpPr/>
      </xdr:nvCxnSpPr>
      <xdr:spPr>
        <a:xfrm flipV="1">
          <a:off x="12814300" y="9777719"/>
          <a:ext cx="889000" cy="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5772</xdr:rowOff>
    </xdr:from>
    <xdr:to>
      <xdr:col>85</xdr:col>
      <xdr:colOff>177800</xdr:colOff>
      <xdr:row>56</xdr:row>
      <xdr:rowOff>107372</xdr:rowOff>
    </xdr:to>
    <xdr:sp macro="" textlink="">
      <xdr:nvSpPr>
        <xdr:cNvPr id="588" name="楕円 587"/>
        <xdr:cNvSpPr/>
      </xdr:nvSpPr>
      <xdr:spPr>
        <a:xfrm>
          <a:off x="16268700" y="96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28649</xdr:rowOff>
    </xdr:from>
    <xdr:ext cx="534377" cy="259045"/>
    <xdr:sp macro="" textlink="">
      <xdr:nvSpPr>
        <xdr:cNvPr id="589" name="教育費該当値テキスト"/>
        <xdr:cNvSpPr txBox="1"/>
      </xdr:nvSpPr>
      <xdr:spPr>
        <a:xfrm>
          <a:off x="16370300" y="94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109602</xdr:rowOff>
    </xdr:from>
    <xdr:to>
      <xdr:col>81</xdr:col>
      <xdr:colOff>101600</xdr:colOff>
      <xdr:row>57</xdr:row>
      <xdr:rowOff>39752</xdr:rowOff>
    </xdr:to>
    <xdr:sp macro="" textlink="">
      <xdr:nvSpPr>
        <xdr:cNvPr id="590" name="楕円 589"/>
        <xdr:cNvSpPr/>
      </xdr:nvSpPr>
      <xdr:spPr>
        <a:xfrm>
          <a:off x="15430500" y="9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56279</xdr:rowOff>
    </xdr:from>
    <xdr:ext cx="534377" cy="259045"/>
    <xdr:sp macro="" textlink="">
      <xdr:nvSpPr>
        <xdr:cNvPr id="591" name="テキスト ボックス 590"/>
        <xdr:cNvSpPr txBox="1"/>
      </xdr:nvSpPr>
      <xdr:spPr>
        <a:xfrm>
          <a:off x="15214111" y="94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155349</xdr:rowOff>
    </xdr:from>
    <xdr:to>
      <xdr:col>76</xdr:col>
      <xdr:colOff>165100</xdr:colOff>
      <xdr:row>57</xdr:row>
      <xdr:rowOff>85499</xdr:rowOff>
    </xdr:to>
    <xdr:sp macro="" textlink="">
      <xdr:nvSpPr>
        <xdr:cNvPr id="592" name="楕円 591"/>
        <xdr:cNvSpPr/>
      </xdr:nvSpPr>
      <xdr:spPr>
        <a:xfrm>
          <a:off x="14541500" y="97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76626</xdr:rowOff>
    </xdr:from>
    <xdr:ext cx="534377" cy="259045"/>
    <xdr:sp macro="" textlink="">
      <xdr:nvSpPr>
        <xdr:cNvPr id="593" name="テキスト ボックス 592"/>
        <xdr:cNvSpPr txBox="1"/>
      </xdr:nvSpPr>
      <xdr:spPr>
        <a:xfrm>
          <a:off x="14325111" y="98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125719</xdr:rowOff>
    </xdr:from>
    <xdr:to>
      <xdr:col>72</xdr:col>
      <xdr:colOff>38100</xdr:colOff>
      <xdr:row>57</xdr:row>
      <xdr:rowOff>55869</xdr:rowOff>
    </xdr:to>
    <xdr:sp macro="" textlink="">
      <xdr:nvSpPr>
        <xdr:cNvPr id="594" name="楕円 593"/>
        <xdr:cNvSpPr/>
      </xdr:nvSpPr>
      <xdr:spPr>
        <a:xfrm>
          <a:off x="13652500" y="97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46996</xdr:rowOff>
    </xdr:from>
    <xdr:ext cx="534377" cy="259045"/>
    <xdr:sp macro="" textlink="">
      <xdr:nvSpPr>
        <xdr:cNvPr id="595" name="テキスト ボックス 594"/>
        <xdr:cNvSpPr txBox="1"/>
      </xdr:nvSpPr>
      <xdr:spPr>
        <a:xfrm>
          <a:off x="13436111" y="9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167968</xdr:rowOff>
    </xdr:from>
    <xdr:to>
      <xdr:col>67</xdr:col>
      <xdr:colOff>101600</xdr:colOff>
      <xdr:row>57</xdr:row>
      <xdr:rowOff>98118</xdr:rowOff>
    </xdr:to>
    <xdr:sp macro="" textlink="">
      <xdr:nvSpPr>
        <xdr:cNvPr id="596" name="楕円 595"/>
        <xdr:cNvSpPr/>
      </xdr:nvSpPr>
      <xdr:spPr>
        <a:xfrm>
          <a:off x="12763500" y="97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89245</xdr:rowOff>
    </xdr:from>
    <xdr:ext cx="534377" cy="259045"/>
    <xdr:sp macro="" textlink="">
      <xdr:nvSpPr>
        <xdr:cNvPr id="597" name="テキスト ボックス 596"/>
        <xdr:cNvSpPr txBox="1"/>
      </xdr:nvSpPr>
      <xdr:spPr>
        <a:xfrm>
          <a:off x="12547111" y="98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78956</xdr:rowOff>
    </xdr:from>
    <xdr:to>
      <xdr:col>85</xdr:col>
      <xdr:colOff>127000</xdr:colOff>
      <xdr:row>78</xdr:row>
      <xdr:rowOff>67907</xdr:rowOff>
    </xdr:to>
    <xdr:cxnSp macro="">
      <xdr:nvCxnSpPr>
        <xdr:cNvPr id="626" name="直線コネクタ 625"/>
        <xdr:cNvCxnSpPr/>
      </xdr:nvCxnSpPr>
      <xdr:spPr>
        <a:xfrm flipV="1">
          <a:off x="15481300" y="12766256"/>
          <a:ext cx="838200" cy="67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7" name="災害復旧費平均値テキスト"/>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67907</xdr:rowOff>
    </xdr:from>
    <xdr:to>
      <xdr:col>81</xdr:col>
      <xdr:colOff>50800</xdr:colOff>
      <xdr:row>78</xdr:row>
      <xdr:rowOff>130048</xdr:rowOff>
    </xdr:to>
    <xdr:cxnSp macro="">
      <xdr:nvCxnSpPr>
        <xdr:cNvPr id="629" name="直線コネクタ 628"/>
        <xdr:cNvCxnSpPr/>
      </xdr:nvCxnSpPr>
      <xdr:spPr>
        <a:xfrm flipV="1">
          <a:off x="14592300" y="13441007"/>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31" name="テキスト ボックス 630"/>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130048</xdr:rowOff>
    </xdr:from>
    <xdr:to>
      <xdr:col>76</xdr:col>
      <xdr:colOff>114300</xdr:colOff>
      <xdr:row>78</xdr:row>
      <xdr:rowOff>140424</xdr:rowOff>
    </xdr:to>
    <xdr:cxnSp macro="">
      <xdr:nvCxnSpPr>
        <xdr:cNvPr id="632" name="直線コネクタ 631"/>
        <xdr:cNvCxnSpPr/>
      </xdr:nvCxnSpPr>
      <xdr:spPr>
        <a:xfrm flipV="1">
          <a:off x="13703300" y="13503148"/>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123419</xdr:rowOff>
    </xdr:from>
    <xdr:to>
      <xdr:col>71</xdr:col>
      <xdr:colOff>177800</xdr:colOff>
      <xdr:row>78</xdr:row>
      <xdr:rowOff>140424</xdr:rowOff>
    </xdr:to>
    <xdr:cxnSp macro="">
      <xdr:nvCxnSpPr>
        <xdr:cNvPr id="635" name="直線コネクタ 634"/>
        <xdr:cNvCxnSpPr/>
      </xdr:nvCxnSpPr>
      <xdr:spPr>
        <a:xfrm>
          <a:off x="12814300" y="13496519"/>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28156</xdr:rowOff>
    </xdr:from>
    <xdr:to>
      <xdr:col>85</xdr:col>
      <xdr:colOff>177800</xdr:colOff>
      <xdr:row>74</xdr:row>
      <xdr:rowOff>129756</xdr:rowOff>
    </xdr:to>
    <xdr:sp macro="" textlink="">
      <xdr:nvSpPr>
        <xdr:cNvPr id="645" name="楕円 644"/>
        <xdr:cNvSpPr/>
      </xdr:nvSpPr>
      <xdr:spPr>
        <a:xfrm>
          <a:off x="16268700" y="127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51033</xdr:rowOff>
    </xdr:from>
    <xdr:ext cx="534377" cy="259045"/>
    <xdr:sp macro="" textlink="">
      <xdr:nvSpPr>
        <xdr:cNvPr id="646" name="災害復旧費該当値テキスト"/>
        <xdr:cNvSpPr txBox="1"/>
      </xdr:nvSpPr>
      <xdr:spPr>
        <a:xfrm>
          <a:off x="16370300" y="125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17107</xdr:rowOff>
    </xdr:from>
    <xdr:to>
      <xdr:col>81</xdr:col>
      <xdr:colOff>101600</xdr:colOff>
      <xdr:row>78</xdr:row>
      <xdr:rowOff>118707</xdr:rowOff>
    </xdr:to>
    <xdr:sp macro="" textlink="">
      <xdr:nvSpPr>
        <xdr:cNvPr id="647" name="楕円 646"/>
        <xdr:cNvSpPr/>
      </xdr:nvSpPr>
      <xdr:spPr>
        <a:xfrm>
          <a:off x="15430500" y="133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135234</xdr:rowOff>
    </xdr:from>
    <xdr:ext cx="534377" cy="259045"/>
    <xdr:sp macro="" textlink="">
      <xdr:nvSpPr>
        <xdr:cNvPr id="648" name="テキスト ボックス 647"/>
        <xdr:cNvSpPr txBox="1"/>
      </xdr:nvSpPr>
      <xdr:spPr>
        <a:xfrm>
          <a:off x="15214111" y="131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79248</xdr:rowOff>
    </xdr:from>
    <xdr:to>
      <xdr:col>76</xdr:col>
      <xdr:colOff>165100</xdr:colOff>
      <xdr:row>79</xdr:row>
      <xdr:rowOff>9398</xdr:rowOff>
    </xdr:to>
    <xdr:sp macro="" textlink="">
      <xdr:nvSpPr>
        <xdr:cNvPr id="649" name="楕円 648"/>
        <xdr:cNvSpPr/>
      </xdr:nvSpPr>
      <xdr:spPr>
        <a:xfrm>
          <a:off x="14541500" y="134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525</xdr:rowOff>
    </xdr:from>
    <xdr:ext cx="469744" cy="259045"/>
    <xdr:sp macro="" textlink="">
      <xdr:nvSpPr>
        <xdr:cNvPr id="650" name="テキスト ボックス 649"/>
        <xdr:cNvSpPr txBox="1"/>
      </xdr:nvSpPr>
      <xdr:spPr>
        <a:xfrm>
          <a:off x="14357428" y="135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89624</xdr:rowOff>
    </xdr:from>
    <xdr:to>
      <xdr:col>72</xdr:col>
      <xdr:colOff>38100</xdr:colOff>
      <xdr:row>79</xdr:row>
      <xdr:rowOff>19774</xdr:rowOff>
    </xdr:to>
    <xdr:sp macro="" textlink="">
      <xdr:nvSpPr>
        <xdr:cNvPr id="651" name="楕円 650"/>
        <xdr:cNvSpPr/>
      </xdr:nvSpPr>
      <xdr:spPr>
        <a:xfrm>
          <a:off x="13652500" y="134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10901</xdr:rowOff>
    </xdr:from>
    <xdr:ext cx="469744" cy="259045"/>
    <xdr:sp macro="" textlink="">
      <xdr:nvSpPr>
        <xdr:cNvPr id="652" name="テキスト ボックス 651"/>
        <xdr:cNvSpPr txBox="1"/>
      </xdr:nvSpPr>
      <xdr:spPr>
        <a:xfrm>
          <a:off x="13468428" y="135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72619</xdr:rowOff>
    </xdr:from>
    <xdr:to>
      <xdr:col>67</xdr:col>
      <xdr:colOff>101600</xdr:colOff>
      <xdr:row>79</xdr:row>
      <xdr:rowOff>2769</xdr:rowOff>
    </xdr:to>
    <xdr:sp macro="" textlink="">
      <xdr:nvSpPr>
        <xdr:cNvPr id="653" name="楕円 652"/>
        <xdr:cNvSpPr/>
      </xdr:nvSpPr>
      <xdr:spPr>
        <a:xfrm>
          <a:off x="12763500" y="134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165346</xdr:rowOff>
    </xdr:from>
    <xdr:ext cx="469744" cy="259045"/>
    <xdr:sp macro="" textlink="">
      <xdr:nvSpPr>
        <xdr:cNvPr id="654" name="テキスト ボックス 653"/>
        <xdr:cNvSpPr txBox="1"/>
      </xdr:nvSpPr>
      <xdr:spPr>
        <a:xfrm>
          <a:off x="12579428" y="1353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128574</xdr:rowOff>
    </xdr:from>
    <xdr:to>
      <xdr:col>85</xdr:col>
      <xdr:colOff>127000</xdr:colOff>
      <xdr:row>97</xdr:row>
      <xdr:rowOff>131034</xdr:rowOff>
    </xdr:to>
    <xdr:cxnSp macro="">
      <xdr:nvCxnSpPr>
        <xdr:cNvPr id="681" name="直線コネクタ 680"/>
        <xdr:cNvCxnSpPr/>
      </xdr:nvCxnSpPr>
      <xdr:spPr>
        <a:xfrm flipV="1">
          <a:off x="15481300" y="16759224"/>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131034</xdr:rowOff>
    </xdr:from>
    <xdr:to>
      <xdr:col>81</xdr:col>
      <xdr:colOff>50800</xdr:colOff>
      <xdr:row>97</xdr:row>
      <xdr:rowOff>147582</xdr:rowOff>
    </xdr:to>
    <xdr:cxnSp macro="">
      <xdr:nvCxnSpPr>
        <xdr:cNvPr id="684" name="直線コネクタ 683"/>
        <xdr:cNvCxnSpPr/>
      </xdr:nvCxnSpPr>
      <xdr:spPr>
        <a:xfrm flipV="1">
          <a:off x="14592300" y="16761684"/>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145588</xdr:rowOff>
    </xdr:from>
    <xdr:to>
      <xdr:col>76</xdr:col>
      <xdr:colOff>114300</xdr:colOff>
      <xdr:row>97</xdr:row>
      <xdr:rowOff>147582</xdr:rowOff>
    </xdr:to>
    <xdr:cxnSp macro="">
      <xdr:nvCxnSpPr>
        <xdr:cNvPr id="687" name="直線コネクタ 686"/>
        <xdr:cNvCxnSpPr/>
      </xdr:nvCxnSpPr>
      <xdr:spPr>
        <a:xfrm>
          <a:off x="13703300" y="16776238"/>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9" name="テキスト ボックス 688"/>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145588</xdr:rowOff>
    </xdr:from>
    <xdr:to>
      <xdr:col>71</xdr:col>
      <xdr:colOff>177800</xdr:colOff>
      <xdr:row>97</xdr:row>
      <xdr:rowOff>146949</xdr:rowOff>
    </xdr:to>
    <xdr:cxnSp macro="">
      <xdr:nvCxnSpPr>
        <xdr:cNvPr id="690" name="直線コネクタ 689"/>
        <xdr:cNvCxnSpPr/>
      </xdr:nvCxnSpPr>
      <xdr:spPr>
        <a:xfrm flipV="1">
          <a:off x="12814300" y="16776238"/>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77774</xdr:rowOff>
    </xdr:from>
    <xdr:to>
      <xdr:col>85</xdr:col>
      <xdr:colOff>177800</xdr:colOff>
      <xdr:row>98</xdr:row>
      <xdr:rowOff>7924</xdr:rowOff>
    </xdr:to>
    <xdr:sp macro="" textlink="">
      <xdr:nvSpPr>
        <xdr:cNvPr id="700" name="楕円 699"/>
        <xdr:cNvSpPr/>
      </xdr:nvSpPr>
      <xdr:spPr>
        <a:xfrm>
          <a:off x="16268700" y="167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37151</xdr:rowOff>
    </xdr:from>
    <xdr:ext cx="534377" cy="259045"/>
    <xdr:sp macro="" textlink="">
      <xdr:nvSpPr>
        <xdr:cNvPr id="701" name="公債費該当値テキスト"/>
        <xdr:cNvSpPr txBox="1"/>
      </xdr:nvSpPr>
      <xdr:spPr>
        <a:xfrm>
          <a:off x="16370300" y="164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80234</xdr:rowOff>
    </xdr:from>
    <xdr:to>
      <xdr:col>81</xdr:col>
      <xdr:colOff>101600</xdr:colOff>
      <xdr:row>98</xdr:row>
      <xdr:rowOff>10384</xdr:rowOff>
    </xdr:to>
    <xdr:sp macro="" textlink="">
      <xdr:nvSpPr>
        <xdr:cNvPr id="702" name="楕円 701"/>
        <xdr:cNvSpPr/>
      </xdr:nvSpPr>
      <xdr:spPr>
        <a:xfrm>
          <a:off x="15430500" y="167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26911</xdr:rowOff>
    </xdr:from>
    <xdr:ext cx="534377" cy="259045"/>
    <xdr:sp macro="" textlink="">
      <xdr:nvSpPr>
        <xdr:cNvPr id="703" name="テキスト ボックス 702"/>
        <xdr:cNvSpPr txBox="1"/>
      </xdr:nvSpPr>
      <xdr:spPr>
        <a:xfrm>
          <a:off x="15214111" y="164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96782</xdr:rowOff>
    </xdr:from>
    <xdr:to>
      <xdr:col>76</xdr:col>
      <xdr:colOff>165100</xdr:colOff>
      <xdr:row>98</xdr:row>
      <xdr:rowOff>26932</xdr:rowOff>
    </xdr:to>
    <xdr:sp macro="" textlink="">
      <xdr:nvSpPr>
        <xdr:cNvPr id="704" name="楕円 703"/>
        <xdr:cNvSpPr/>
      </xdr:nvSpPr>
      <xdr:spPr>
        <a:xfrm>
          <a:off x="14541500" y="167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18059</xdr:rowOff>
    </xdr:from>
    <xdr:ext cx="534377" cy="259045"/>
    <xdr:sp macro="" textlink="">
      <xdr:nvSpPr>
        <xdr:cNvPr id="705" name="テキスト ボックス 704"/>
        <xdr:cNvSpPr txBox="1"/>
      </xdr:nvSpPr>
      <xdr:spPr>
        <a:xfrm>
          <a:off x="14325111" y="168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94788</xdr:rowOff>
    </xdr:from>
    <xdr:to>
      <xdr:col>72</xdr:col>
      <xdr:colOff>38100</xdr:colOff>
      <xdr:row>98</xdr:row>
      <xdr:rowOff>24938</xdr:rowOff>
    </xdr:to>
    <xdr:sp macro="" textlink="">
      <xdr:nvSpPr>
        <xdr:cNvPr id="706" name="楕円 705"/>
        <xdr:cNvSpPr/>
      </xdr:nvSpPr>
      <xdr:spPr>
        <a:xfrm>
          <a:off x="13652500" y="167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41465</xdr:rowOff>
    </xdr:from>
    <xdr:ext cx="534377" cy="259045"/>
    <xdr:sp macro="" textlink="">
      <xdr:nvSpPr>
        <xdr:cNvPr id="707" name="テキスト ボックス 706"/>
        <xdr:cNvSpPr txBox="1"/>
      </xdr:nvSpPr>
      <xdr:spPr>
        <a:xfrm>
          <a:off x="13436111" y="1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96149</xdr:rowOff>
    </xdr:from>
    <xdr:to>
      <xdr:col>67</xdr:col>
      <xdr:colOff>101600</xdr:colOff>
      <xdr:row>98</xdr:row>
      <xdr:rowOff>26299</xdr:rowOff>
    </xdr:to>
    <xdr:sp macro="" textlink="">
      <xdr:nvSpPr>
        <xdr:cNvPr id="708" name="楕円 707"/>
        <xdr:cNvSpPr/>
      </xdr:nvSpPr>
      <xdr:spPr>
        <a:xfrm>
          <a:off x="12763500" y="16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42826</xdr:rowOff>
    </xdr:from>
    <xdr:ext cx="534377" cy="259045"/>
    <xdr:sp macro="" textlink="">
      <xdr:nvSpPr>
        <xdr:cNvPr id="709" name="テキスト ボックス 708"/>
        <xdr:cNvSpPr txBox="1"/>
      </xdr:nvSpPr>
      <xdr:spPr>
        <a:xfrm>
          <a:off x="12547111" y="165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総務費は、昨年度と同様、類似団体平均に比べ高い水準となったが、これは本庁舎整備事業の実施によるものである。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衛生費は、類似団体平均に比べ高い水準にあるが、衛生センター整備事業の実施や、市内に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つの公立病院を抱える病院事業への繰出しが多額であることが要因となっているが、計画に沿って公営企業会計の健全化に取り組み、改善を図っていくこととしている。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教育費は、昨年度から増加し類似団体平均に比べ高い水準となったが、給食センター整備事業の実施によるものである。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年梅雨前線豪雨等による災害により大幅に増加している。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財政調整基金残高については、災害復旧費等の支出に伴い大きく減少している。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実質収支額の比率については、前年度と比較して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実質単年度収支については、収支の悪化により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年度においても黒字であるため、連結実質赤字比率は該当しない。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構成分析については観光事業特別会計が平成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年度に資金不足を解消した後は黒字で推移しており全ての会計で資金不足は発生していない。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％、観光事業会計が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％の比率となった。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分子の構造については、元利償還金等（Ａ）のうち、元利償還金が借入金の償還等の進捗により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百万円の増加、債務負担行為に基づく支出額が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また、算入公債費等は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百万円減少し、実質公債費比率の分子については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引き続き普通建設事業等の必要性・効率性・緊急度を勘案しながら事業の取捨選択を行い、地方債の発行を抑制することにより改善を図る。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将来負担額の構造については、一般会計等に係る地方債の現在高が本庁舎整備事業や給食センター整備事業などの建設事業の増大に伴い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3,359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百万円増加し、公営企業債等繰入見込額が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百万円増加、退職手当負担見込額が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充当可能財源等の構造については、災害復旧事業費などの財源として取崩したため充当可能基金は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、充当可能特定歳入は</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百万円減少、基準財政需要額算入見込額も</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将来負担額（Ａ）の合計は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28,796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3,469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百万円の増加、充当可能財源等（Ｂ）の合計は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20,132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百万円の減少となり、将来負担比率の分子は前年度から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4,971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普通会計及び公営企業会計についても老朽化施設の更新を行っており、将来負担比率は増加していく傾向にある。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今後ともプライマリーバランスに留意するとともに、後世代の負担が過度にならないように努めながら、地方債の活用を図る。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山口県美祢市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債基金を活用し各指標に影響のある第三セクター等改革推進債や退職手当債の繰上償還を実施により、減債基金残高が大幅に減少した後は、基金全体でみるとほぼ同水準で推移していたが、本庁舎整備事業などの建設事業の実施や災害復旧事業費の財源として活用した結果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は、これまでの行財政改革の中で行われた財政効率化の施策等によって、ここまで累増してきたが、普通交付税合併算定替えの特例措置の終了や少子高齢化に伴う税収の減と、反して増加する社会福祉諸施策の経費や、過疎地域の自治体では特に課題となるインフラや公共施設の改修、維持補修経費の増大が見込まれることから、今後の財政運営において、その財源不足を補い年度間の負担調整のため活用して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しかしながら、更なる行財政改革を行い、中長期の視点に立って安定した財政運営を確立していく。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・ゆたかなまちづくり基金：地域における歴史、伝統、文化、産業等を活かし、健康で住みよいまちづくりを推進するための経費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・地域共生基金：地域共生社会の構築に向け、市民の健康福祉の増進を図り、地域福祉を充実させるための経費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・庁舎等整備基金：市庁舎その他の市勢発展の基盤となる施設の整備に要する経費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・ふるさと美祢応援基金：美祢市の将来の発展を願い、応援しようとする市内外の個人、企業等から受け入れた寄附金を、寄附者の意向を反映した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施策に効果的に運用</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・職員退職手当基金：退職手当の財源として運用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・地域共生基金：高齢者外出支援事業や子育て支援事業の財源として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・庁舎等整備基金：本庁舎整備事業の財源として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・ふるさと人財育成基金：人材育成事業の財源として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百万取り崩したことによる減少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・退職手当基金：職員の退職に備え、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百万円積立てたことによる増額</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・庁舎等整備基金、地域共生基金などの特定目的基金については、使途目的に応じた事業に積極的に活用していく。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災害復旧事業費などの臨時的支出の財源として取り崩したため大幅に減少している。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標準財政規模に比べ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％以上の残高を保有しているが、今後の大規模事業の実施による財源不足が見込まれることから、標準財政規模比べ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％程度を維持するように活用していく。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基金運用による収益や臨時財政対策債償還基金費を積み立てたことにより増加している。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時点で減債基金を活用して繰上償還を要する計画は無いが、今後の償還を実施していく中で、経済情勢の変動等による財源不足や他の年度に比較して多額の償還が生じる際など、財政計画との均衡を図りつつ柔軟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9"/>
      <c r="DK1" s="179"/>
      <c r="DL1" s="179"/>
      <c r="DM1" s="179"/>
      <c r="DN1" s="179"/>
      <c r="DO1" s="179"/>
    </row>
    <row r="2" spans="1:119" ht="24.75" thickBot="1" x14ac:dyDescent="0.2">
      <c r="B2" s="180" t="s">
        <v>77</v>
      </c>
      <c r="C2" s="180"/>
      <c r="D2" s="181"/>
    </row>
    <row r="3" spans="1:119" ht="18.75" customHeight="1" thickBot="1" x14ac:dyDescent="0.2">
      <c r="A3" s="179"/>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9"/>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23054891</v>
      </c>
      <c r="BO4" s="449"/>
      <c r="BP4" s="449"/>
      <c r="BQ4" s="449"/>
      <c r="BR4" s="449"/>
      <c r="BS4" s="449"/>
      <c r="BT4" s="449"/>
      <c r="BU4" s="450"/>
      <c r="BV4" s="448">
        <v>19107476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4.9000000000000004</v>
      </c>
      <c r="DC4" s="589"/>
      <c r="DD4" s="589"/>
      <c r="DE4" s="589"/>
      <c r="DF4" s="589"/>
      <c r="DG4" s="589"/>
      <c r="DH4" s="589"/>
      <c r="DI4" s="590"/>
    </row>
    <row r="5" spans="1:119" ht="18.75" customHeight="1" x14ac:dyDescent="0.15">
      <c r="A5" s="179"/>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20499748</v>
      </c>
      <c r="BO5" s="420"/>
      <c r="BP5" s="420"/>
      <c r="BQ5" s="420"/>
      <c r="BR5" s="420"/>
      <c r="BS5" s="420"/>
      <c r="BT5" s="420"/>
      <c r="BU5" s="421"/>
      <c r="BV5" s="419">
        <v>18503634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v>
      </c>
      <c r="CU5" s="417"/>
      <c r="CV5" s="417"/>
      <c r="CW5" s="417"/>
      <c r="CX5" s="417"/>
      <c r="CY5" s="417"/>
      <c r="CZ5" s="417"/>
      <c r="DA5" s="418"/>
      <c r="DB5" s="416">
        <v>96.1</v>
      </c>
      <c r="DC5" s="417"/>
      <c r="DD5" s="417"/>
      <c r="DE5" s="417"/>
      <c r="DF5" s="417"/>
      <c r="DG5" s="417"/>
      <c r="DH5" s="417"/>
      <c r="DI5" s="418"/>
    </row>
    <row r="6" spans="1:119" ht="18.75" customHeight="1" x14ac:dyDescent="0.15">
      <c r="A6" s="179"/>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2555143</v>
      </c>
      <c r="BO6" s="420"/>
      <c r="BP6" s="420"/>
      <c r="BQ6" s="420"/>
      <c r="BR6" s="420"/>
      <c r="BS6" s="420"/>
      <c r="BT6" s="420"/>
      <c r="BU6" s="421"/>
      <c r="BV6" s="419">
        <v>603842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98.5</v>
      </c>
      <c r="CU6" s="563"/>
      <c r="CV6" s="563"/>
      <c r="CW6" s="563"/>
      <c r="CX6" s="563"/>
      <c r="CY6" s="563"/>
      <c r="CZ6" s="563"/>
      <c r="DA6" s="564"/>
      <c r="DB6" s="562">
        <v>97.2</v>
      </c>
      <c r="DC6" s="563"/>
      <c r="DD6" s="563"/>
      <c r="DE6" s="563"/>
      <c r="DF6" s="563"/>
      <c r="DG6" s="563"/>
      <c r="DH6" s="563"/>
      <c r="DI6" s="564"/>
    </row>
    <row r="7" spans="1:119" ht="18.75" customHeight="1" x14ac:dyDescent="0.15">
      <c r="A7" s="179"/>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2265345</v>
      </c>
      <c r="BO7" s="420"/>
      <c r="BP7" s="420"/>
      <c r="BQ7" s="420"/>
      <c r="BR7" s="420"/>
      <c r="BS7" s="420"/>
      <c r="BT7" s="420"/>
      <c r="BU7" s="421"/>
      <c r="BV7" s="419">
        <v>115786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9894585</v>
      </c>
      <c r="CU7" s="420"/>
      <c r="CV7" s="420"/>
      <c r="CW7" s="420"/>
      <c r="CX7" s="420"/>
      <c r="CY7" s="420"/>
      <c r="CZ7" s="420"/>
      <c r="DA7" s="421"/>
      <c r="DB7" s="419">
        <v>9885715</v>
      </c>
      <c r="DC7" s="420"/>
      <c r="DD7" s="420"/>
      <c r="DE7" s="420"/>
      <c r="DF7" s="420"/>
      <c r="DG7" s="420"/>
      <c r="DH7" s="420"/>
      <c r="DI7" s="421"/>
    </row>
    <row r="8" spans="1:119" ht="18.75" customHeight="1" thickBot="1" x14ac:dyDescent="0.2">
      <c r="A8" s="179"/>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289798</v>
      </c>
      <c r="BO8" s="420"/>
      <c r="BP8" s="420"/>
      <c r="BQ8" s="420"/>
      <c r="BR8" s="420"/>
      <c r="BS8" s="420"/>
      <c r="BT8" s="420"/>
      <c r="BU8" s="421"/>
      <c r="BV8" s="419">
        <v>488056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0.39</v>
      </c>
      <c r="CU8" s="523"/>
      <c r="CV8" s="523"/>
      <c r="CW8" s="523"/>
      <c r="CX8" s="523"/>
      <c r="CY8" s="523"/>
      <c r="CZ8" s="523"/>
      <c r="DA8" s="524"/>
      <c r="DB8" s="522">
        <v>0.39</v>
      </c>
      <c r="DC8" s="523"/>
      <c r="DD8" s="523"/>
      <c r="DE8" s="523"/>
      <c r="DF8" s="523"/>
      <c r="DG8" s="523"/>
      <c r="DH8" s="523"/>
      <c r="DI8" s="524"/>
    </row>
    <row r="9" spans="1:119" ht="18.75" customHeight="1" thickBot="1" x14ac:dyDescent="0.2">
      <c r="A9" s="179"/>
      <c r="B9" s="551" t="s">
        <v>106</v>
      </c>
      <c r="C9" s="552"/>
      <c r="D9" s="552"/>
      <c r="E9" s="552"/>
      <c r="F9" s="552"/>
      <c r="G9" s="552"/>
      <c r="H9" s="552"/>
      <c r="I9" s="552"/>
      <c r="J9" s="552"/>
      <c r="K9" s="470"/>
      <c r="L9" s="553" t="s">
        <v>107</v>
      </c>
      <c r="M9" s="554"/>
      <c r="N9" s="554"/>
      <c r="O9" s="554"/>
      <c r="P9" s="554"/>
      <c r="Q9" s="555"/>
      <c r="R9" s="556">
        <v>23247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-198258</v>
      </c>
      <c r="BO9" s="420"/>
      <c r="BP9" s="420"/>
      <c r="BQ9" s="420"/>
      <c r="BR9" s="420"/>
      <c r="BS9" s="420"/>
      <c r="BT9" s="420"/>
      <c r="BU9" s="421"/>
      <c r="BV9" s="419">
        <v>-156587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13.1</v>
      </c>
      <c r="DC9" s="417"/>
      <c r="DD9" s="417"/>
      <c r="DE9" s="417"/>
      <c r="DF9" s="417"/>
      <c r="DG9" s="417"/>
      <c r="DH9" s="417"/>
      <c r="DI9" s="418"/>
    </row>
    <row r="10" spans="1:119" ht="18.75" customHeight="1" thickBot="1" x14ac:dyDescent="0.2">
      <c r="A10" s="179"/>
      <c r="B10" s="551"/>
      <c r="C10" s="552"/>
      <c r="D10" s="552"/>
      <c r="E10" s="552"/>
      <c r="F10" s="552"/>
      <c r="G10" s="552"/>
      <c r="H10" s="552"/>
      <c r="I10" s="552"/>
      <c r="J10" s="552"/>
      <c r="K10" s="470"/>
      <c r="L10" s="375" t="s">
        <v>112</v>
      </c>
      <c r="M10" s="376"/>
      <c r="N10" s="376"/>
      <c r="O10" s="376"/>
      <c r="P10" s="376"/>
      <c r="Q10" s="377"/>
      <c r="R10" s="372">
        <v>26159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543</v>
      </c>
      <c r="BO10" s="420"/>
      <c r="BP10" s="420"/>
      <c r="BQ10" s="420"/>
      <c r="BR10" s="420"/>
      <c r="BS10" s="420"/>
      <c r="BT10" s="420"/>
      <c r="BU10" s="421"/>
      <c r="BV10" s="419">
        <v>499</v>
      </c>
      <c r="BW10" s="420"/>
      <c r="BX10" s="420"/>
      <c r="BY10" s="420"/>
      <c r="BZ10" s="420"/>
      <c r="CA10" s="420"/>
      <c r="CB10" s="420"/>
      <c r="CC10" s="42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79"/>
      <c r="B12" s="525" t="s">
        <v>123</v>
      </c>
      <c r="C12" s="526"/>
      <c r="D12" s="526"/>
      <c r="E12" s="526"/>
      <c r="F12" s="526"/>
      <c r="G12" s="526"/>
      <c r="H12" s="526"/>
      <c r="I12" s="526"/>
      <c r="J12" s="526"/>
      <c r="K12" s="527"/>
      <c r="L12" s="534" t="s">
        <v>124</v>
      </c>
      <c r="M12" s="535"/>
      <c r="N12" s="535"/>
      <c r="O12" s="535"/>
      <c r="P12" s="535"/>
      <c r="Q12" s="536"/>
      <c r="R12" s="537">
        <v>21476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79"/>
      <c r="B13" s="528"/>
      <c r="C13" s="529"/>
      <c r="D13" s="529"/>
      <c r="E13" s="529"/>
      <c r="F13" s="529"/>
      <c r="G13" s="529"/>
      <c r="H13" s="529"/>
      <c r="I13" s="529"/>
      <c r="J13" s="529"/>
      <c r="K13" s="530"/>
      <c r="L13" s="188"/>
      <c r="M13" s="503" t="s">
        <v>130</v>
      </c>
      <c r="N13" s="504"/>
      <c r="O13" s="504"/>
      <c r="P13" s="504"/>
      <c r="Q13" s="505"/>
      <c r="R13" s="506">
        <v>21227</v>
      </c>
      <c r="S13" s="507"/>
      <c r="T13" s="507"/>
      <c r="U13" s="507"/>
      <c r="V13" s="508"/>
      <c r="W13" s="509" t="s">
        <v>131</v>
      </c>
      <c r="X13" s="405"/>
      <c r="Y13" s="405"/>
      <c r="Z13" s="405"/>
      <c r="AA13" s="405"/>
      <c r="AB13" s="406"/>
      <c r="AC13" s="372">
        <v>1273</v>
      </c>
      <c r="AD13" s="373"/>
      <c r="AE13" s="373"/>
      <c r="AF13" s="373"/>
      <c r="AG13" s="374"/>
      <c r="AH13" s="372">
        <v>1660</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-1097715</v>
      </c>
      <c r="BO13" s="420"/>
      <c r="BP13" s="420"/>
      <c r="BQ13" s="420"/>
      <c r="BR13" s="420"/>
      <c r="BS13" s="420"/>
      <c r="BT13" s="420"/>
      <c r="BU13" s="421"/>
      <c r="BV13" s="419">
        <v>-156088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8.1</v>
      </c>
      <c r="DC13" s="417"/>
      <c r="DD13" s="417"/>
      <c r="DE13" s="417"/>
      <c r="DF13" s="417"/>
      <c r="DG13" s="417"/>
      <c r="DH13" s="417"/>
      <c r="DI13" s="418"/>
    </row>
    <row r="14" spans="1:119" ht="18.75" customHeight="1" thickBot="1" x14ac:dyDescent="0.2">
      <c r="A14" s="179"/>
      <c r="B14" s="528"/>
      <c r="C14" s="529"/>
      <c r="D14" s="529"/>
      <c r="E14" s="529"/>
      <c r="F14" s="529"/>
      <c r="G14" s="529"/>
      <c r="H14" s="529"/>
      <c r="I14" s="529"/>
      <c r="J14" s="529"/>
      <c r="K14" s="530"/>
      <c r="L14" s="493" t="s">
        <v>135</v>
      </c>
      <c r="M14" s="546"/>
      <c r="N14" s="546"/>
      <c r="O14" s="546"/>
      <c r="P14" s="546"/>
      <c r="Q14" s="547"/>
      <c r="R14" s="506">
        <v>22166</v>
      </c>
      <c r="S14" s="507"/>
      <c r="T14" s="507"/>
      <c r="U14" s="507"/>
      <c r="V14" s="508"/>
      <c r="W14" s="510"/>
      <c r="X14" s="408"/>
      <c r="Y14" s="408"/>
      <c r="Z14" s="408"/>
      <c r="AA14" s="408"/>
      <c r="AB14" s="409"/>
      <c r="AC14" s="499">
        <v>11.3</v>
      </c>
      <c r="AD14" s="500"/>
      <c r="AE14" s="500"/>
      <c r="AF14" s="500"/>
      <c r="AG14" s="501"/>
      <c r="AH14" s="499">
        <v>12.9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103.8</v>
      </c>
      <c r="CU14" s="517"/>
      <c r="CV14" s="517"/>
      <c r="CW14" s="517"/>
      <c r="CX14" s="517"/>
      <c r="CY14" s="517"/>
      <c r="CZ14" s="517"/>
      <c r="DA14" s="518"/>
      <c r="DB14" s="516">
        <v>44.4</v>
      </c>
      <c r="DC14" s="517"/>
      <c r="DD14" s="517"/>
      <c r="DE14" s="517"/>
      <c r="DF14" s="517"/>
      <c r="DG14" s="517"/>
      <c r="DH14" s="517"/>
      <c r="DI14" s="518"/>
    </row>
    <row r="15" spans="1:119" ht="18.75" customHeight="1" x14ac:dyDescent="0.15">
      <c r="A15" s="179"/>
      <c r="B15" s="528"/>
      <c r="C15" s="529"/>
      <c r="D15" s="529"/>
      <c r="E15" s="529"/>
      <c r="F15" s="529"/>
      <c r="G15" s="529"/>
      <c r="H15" s="529"/>
      <c r="I15" s="529"/>
      <c r="J15" s="529"/>
      <c r="K15" s="530"/>
      <c r="L15" s="188"/>
      <c r="M15" s="503" t="s">
        <v>130</v>
      </c>
      <c r="N15" s="504"/>
      <c r="O15" s="504"/>
      <c r="P15" s="504"/>
      <c r="Q15" s="505"/>
      <c r="R15" s="506">
        <v>21905</v>
      </c>
      <c r="S15" s="507"/>
      <c r="T15" s="507"/>
      <c r="U15" s="507"/>
      <c r="V15" s="508"/>
      <c r="W15" s="509" t="s">
        <v>137</v>
      </c>
      <c r="X15" s="405"/>
      <c r="Y15" s="405"/>
      <c r="Z15" s="405"/>
      <c r="AA15" s="405"/>
      <c r="AB15" s="406"/>
      <c r="AC15" s="372">
        <v>3027</v>
      </c>
      <c r="AD15" s="373"/>
      <c r="AE15" s="373"/>
      <c r="AF15" s="373"/>
      <c r="AG15" s="374"/>
      <c r="AH15" s="372">
        <v>3448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3580953</v>
      </c>
      <c r="BO15" s="449"/>
      <c r="BP15" s="449"/>
      <c r="BQ15" s="449"/>
      <c r="BR15" s="449"/>
      <c r="BS15" s="449"/>
      <c r="BT15" s="449"/>
      <c r="BU15" s="450"/>
      <c r="BV15" s="448">
        <v>3502752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26.9</v>
      </c>
      <c r="AD16" s="500"/>
      <c r="AE16" s="500"/>
      <c r="AF16" s="500"/>
      <c r="AG16" s="501"/>
      <c r="AH16" s="499">
        <v>26.7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8904997</v>
      </c>
      <c r="BO16" s="420"/>
      <c r="BP16" s="420"/>
      <c r="BQ16" s="420"/>
      <c r="BR16" s="420"/>
      <c r="BS16" s="420"/>
      <c r="BT16" s="420"/>
      <c r="BU16" s="421"/>
      <c r="BV16" s="419">
        <v>8863131</v>
      </c>
      <c r="BW16" s="420"/>
      <c r="BX16" s="420"/>
      <c r="BY16" s="420"/>
      <c r="BZ16" s="420"/>
      <c r="CA16" s="420"/>
      <c r="CB16" s="420"/>
      <c r="CC16" s="421"/>
      <c r="CD16" s="192"/>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9"/>
      <c r="B17" s="531"/>
      <c r="C17" s="532"/>
      <c r="D17" s="532"/>
      <c r="E17" s="532"/>
      <c r="F17" s="532"/>
      <c r="G17" s="532"/>
      <c r="H17" s="532"/>
      <c r="I17" s="532"/>
      <c r="J17" s="532"/>
      <c r="K17" s="533"/>
      <c r="L17" s="193"/>
      <c r="M17" s="512" t="s">
        <v>143</v>
      </c>
      <c r="N17" s="513"/>
      <c r="O17" s="513"/>
      <c r="P17" s="513"/>
      <c r="Q17" s="514"/>
      <c r="R17" s="496" t="s">
        <v>141</v>
      </c>
      <c r="S17" s="497"/>
      <c r="T17" s="497"/>
      <c r="U17" s="497"/>
      <c r="V17" s="498"/>
      <c r="W17" s="509" t="s">
        <v>144</v>
      </c>
      <c r="X17" s="405"/>
      <c r="Y17" s="405"/>
      <c r="Z17" s="405"/>
      <c r="AA17" s="405"/>
      <c r="AB17" s="406"/>
      <c r="AC17" s="372">
        <v>6941</v>
      </c>
      <c r="AD17" s="373"/>
      <c r="AE17" s="373"/>
      <c r="AF17" s="373"/>
      <c r="AG17" s="374"/>
      <c r="AH17" s="372">
        <v>7793</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4516604</v>
      </c>
      <c r="BO17" s="420"/>
      <c r="BP17" s="420"/>
      <c r="BQ17" s="420"/>
      <c r="BR17" s="420"/>
      <c r="BS17" s="420"/>
      <c r="BT17" s="420"/>
      <c r="BU17" s="421"/>
      <c r="BV17" s="419">
        <v>4416928</v>
      </c>
      <c r="BW17" s="420"/>
      <c r="BX17" s="420"/>
      <c r="BY17" s="420"/>
      <c r="BZ17" s="420"/>
      <c r="CA17" s="420"/>
      <c r="CB17" s="420"/>
      <c r="CC17" s="421"/>
      <c r="CD17" s="192"/>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9"/>
      <c r="B18" s="469" t="s">
        <v>146</v>
      </c>
      <c r="C18" s="470"/>
      <c r="D18" s="470"/>
      <c r="E18" s="471"/>
      <c r="F18" s="471"/>
      <c r="G18" s="471"/>
      <c r="H18" s="471"/>
      <c r="I18" s="471"/>
      <c r="J18" s="471"/>
      <c r="K18" s="471"/>
      <c r="L18" s="472">
        <v>472.64</v>
      </c>
      <c r="M18" s="472"/>
      <c r="N18" s="472"/>
      <c r="O18" s="472"/>
      <c r="P18" s="472"/>
      <c r="Q18" s="472"/>
      <c r="R18" s="473"/>
      <c r="S18" s="473"/>
      <c r="T18" s="473"/>
      <c r="U18" s="473"/>
      <c r="V18" s="474"/>
      <c r="W18" s="490"/>
      <c r="X18" s="491"/>
      <c r="Y18" s="491"/>
      <c r="Z18" s="491"/>
      <c r="AA18" s="491"/>
      <c r="AB18" s="515"/>
      <c r="AC18" s="389">
        <v>61.7</v>
      </c>
      <c r="AD18" s="390"/>
      <c r="AE18" s="390"/>
      <c r="AF18" s="390"/>
      <c r="AG18" s="475"/>
      <c r="AH18" s="389">
        <v>60.4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9702820</v>
      </c>
      <c r="BO18" s="420"/>
      <c r="BP18" s="420"/>
      <c r="BQ18" s="420"/>
      <c r="BR18" s="420"/>
      <c r="BS18" s="420"/>
      <c r="BT18" s="420"/>
      <c r="BU18" s="421"/>
      <c r="BV18" s="419">
        <v>9671289</v>
      </c>
      <c r="BW18" s="420"/>
      <c r="BX18" s="420"/>
      <c r="BY18" s="420"/>
      <c r="BZ18" s="420"/>
      <c r="CA18" s="420"/>
      <c r="CB18" s="420"/>
      <c r="CC18" s="421"/>
      <c r="CD18" s="192"/>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9"/>
      <c r="B19" s="469" t="s">
        <v>148</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15291981</v>
      </c>
      <c r="BO19" s="420"/>
      <c r="BP19" s="420"/>
      <c r="BQ19" s="420"/>
      <c r="BR19" s="420"/>
      <c r="BS19" s="420"/>
      <c r="BT19" s="420"/>
      <c r="BU19" s="421"/>
      <c r="BV19" s="419">
        <v>12692964</v>
      </c>
      <c r="BW19" s="420"/>
      <c r="BX19" s="420"/>
      <c r="BY19" s="420"/>
      <c r="BZ19" s="420"/>
      <c r="CA19" s="420"/>
      <c r="CB19" s="420"/>
      <c r="CC19" s="421"/>
      <c r="CD19" s="192"/>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9"/>
      <c r="B20" s="469" t="s">
        <v>150</v>
      </c>
      <c r="C20" s="470"/>
      <c r="D20" s="470"/>
      <c r="E20" s="471"/>
      <c r="F20" s="471"/>
      <c r="G20" s="471"/>
      <c r="H20" s="471"/>
      <c r="I20" s="471"/>
      <c r="J20" s="471"/>
      <c r="K20" s="471"/>
      <c r="L20" s="479">
        <v>9405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2"/>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9"/>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2"/>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9"/>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19829785</v>
      </c>
      <c r="BO22" s="449"/>
      <c r="BP22" s="449"/>
      <c r="BQ22" s="449"/>
      <c r="BR22" s="449"/>
      <c r="BS22" s="449"/>
      <c r="BT22" s="449"/>
      <c r="BU22" s="450"/>
      <c r="BV22" s="448">
        <v>16473014</v>
      </c>
      <c r="BW22" s="449"/>
      <c r="BX22" s="449"/>
      <c r="BY22" s="449"/>
      <c r="BZ22" s="449"/>
      <c r="CA22" s="449"/>
      <c r="CB22" s="449"/>
      <c r="CC22" s="450"/>
      <c r="CD22" s="192"/>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9"/>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19046076</v>
      </c>
      <c r="BO23" s="420"/>
      <c r="BP23" s="420"/>
      <c r="BQ23" s="420"/>
      <c r="BR23" s="420"/>
      <c r="BS23" s="420"/>
      <c r="BT23" s="420"/>
      <c r="BU23" s="421"/>
      <c r="BV23" s="419">
        <v>15563359</v>
      </c>
      <c r="BW23" s="420"/>
      <c r="BX23" s="420"/>
      <c r="BY23" s="420"/>
      <c r="BZ23" s="420"/>
      <c r="CA23" s="420"/>
      <c r="CB23" s="420"/>
      <c r="CC23" s="421"/>
      <c r="CD23" s="192"/>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9"/>
      <c r="B24" s="398"/>
      <c r="C24" s="399"/>
      <c r="D24" s="400"/>
      <c r="E24" s="375" t="s">
        <v>160</v>
      </c>
      <c r="F24" s="376"/>
      <c r="G24" s="376"/>
      <c r="H24" s="376"/>
      <c r="I24" s="376"/>
      <c r="J24" s="376"/>
      <c r="K24" s="377"/>
      <c r="L24" s="372">
        <v>1</v>
      </c>
      <c r="M24" s="373"/>
      <c r="N24" s="373"/>
      <c r="O24" s="373"/>
      <c r="P24" s="374"/>
      <c r="Q24" s="372">
        <v>7800</v>
      </c>
      <c r="R24" s="373"/>
      <c r="S24" s="373"/>
      <c r="T24" s="373"/>
      <c r="U24" s="373"/>
      <c r="V24" s="374"/>
      <c r="W24" s="462"/>
      <c r="X24" s="399"/>
      <c r="Y24" s="400"/>
      <c r="Z24" s="375" t="s">
        <v>161</v>
      </c>
      <c r="AA24" s="376"/>
      <c r="AB24" s="376"/>
      <c r="AC24" s="376"/>
      <c r="AD24" s="376"/>
      <c r="AE24" s="376"/>
      <c r="AF24" s="376"/>
      <c r="AG24" s="377"/>
      <c r="AH24" s="372">
        <v>334</v>
      </c>
      <c r="AI24" s="373"/>
      <c r="AJ24" s="373"/>
      <c r="AK24" s="373"/>
      <c r="AL24" s="374"/>
      <c r="AM24" s="372">
        <v>1028052</v>
      </c>
      <c r="AN24" s="373"/>
      <c r="AO24" s="373"/>
      <c r="AP24" s="373"/>
      <c r="AQ24" s="373"/>
      <c r="AR24" s="374"/>
      <c r="AS24" s="372">
        <v>3078</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14688571</v>
      </c>
      <c r="BO24" s="420"/>
      <c r="BP24" s="420"/>
      <c r="BQ24" s="420"/>
      <c r="BR24" s="420"/>
      <c r="BS24" s="420"/>
      <c r="BT24" s="420"/>
      <c r="BU24" s="421"/>
      <c r="BV24" s="419">
        <v>10776683</v>
      </c>
      <c r="BW24" s="420"/>
      <c r="BX24" s="420"/>
      <c r="BY24" s="420"/>
      <c r="BZ24" s="420"/>
      <c r="CA24" s="420"/>
      <c r="CB24" s="420"/>
      <c r="CC24" s="421"/>
      <c r="CD24" s="192"/>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9"/>
      <c r="B25" s="398"/>
      <c r="C25" s="399"/>
      <c r="D25" s="400"/>
      <c r="E25" s="375" t="s">
        <v>163</v>
      </c>
      <c r="F25" s="376"/>
      <c r="G25" s="376"/>
      <c r="H25" s="376"/>
      <c r="I25" s="376"/>
      <c r="J25" s="376"/>
      <c r="K25" s="377"/>
      <c r="L25" s="372">
        <v>1</v>
      </c>
      <c r="M25" s="373"/>
      <c r="N25" s="373"/>
      <c r="O25" s="373"/>
      <c r="P25" s="374"/>
      <c r="Q25" s="372">
        <v>6240</v>
      </c>
      <c r="R25" s="373"/>
      <c r="S25" s="373"/>
      <c r="T25" s="373"/>
      <c r="U25" s="373"/>
      <c r="V25" s="374"/>
      <c r="W25" s="462"/>
      <c r="X25" s="399"/>
      <c r="Y25" s="400"/>
      <c r="Z25" s="375" t="s">
        <v>164</v>
      </c>
      <c r="AA25" s="376"/>
      <c r="AB25" s="376"/>
      <c r="AC25" s="376"/>
      <c r="AD25" s="376"/>
      <c r="AE25" s="376"/>
      <c r="AF25" s="376"/>
      <c r="AG25" s="377"/>
      <c r="AH25" s="372">
        <v>62</v>
      </c>
      <c r="AI25" s="373"/>
      <c r="AJ25" s="373"/>
      <c r="AK25" s="373"/>
      <c r="AL25" s="374"/>
      <c r="AM25" s="372">
        <v>175212</v>
      </c>
      <c r="AN25" s="373"/>
      <c r="AO25" s="373"/>
      <c r="AP25" s="373"/>
      <c r="AQ25" s="373"/>
      <c r="AR25" s="374"/>
      <c r="AS25" s="372">
        <v>2826</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1410683</v>
      </c>
      <c r="BO25" s="449"/>
      <c r="BP25" s="449"/>
      <c r="BQ25" s="449"/>
      <c r="BR25" s="449"/>
      <c r="BS25" s="449"/>
      <c r="BT25" s="449"/>
      <c r="BU25" s="450"/>
      <c r="BV25" s="448">
        <v>1822281</v>
      </c>
      <c r="BW25" s="449"/>
      <c r="BX25" s="449"/>
      <c r="BY25" s="449"/>
      <c r="BZ25" s="449"/>
      <c r="CA25" s="449"/>
      <c r="CB25" s="449"/>
      <c r="CC25" s="450"/>
      <c r="CD25" s="192"/>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9"/>
      <c r="B26" s="398"/>
      <c r="C26" s="399"/>
      <c r="D26" s="400"/>
      <c r="E26" s="375" t="s">
        <v>166</v>
      </c>
      <c r="F26" s="376"/>
      <c r="G26" s="376"/>
      <c r="H26" s="376"/>
      <c r="I26" s="376"/>
      <c r="J26" s="376"/>
      <c r="K26" s="377"/>
      <c r="L26" s="372">
        <v>1</v>
      </c>
      <c r="M26" s="373"/>
      <c r="N26" s="373"/>
      <c r="O26" s="373"/>
      <c r="P26" s="374"/>
      <c r="Q26" s="372">
        <v>5460</v>
      </c>
      <c r="R26" s="373"/>
      <c r="S26" s="373"/>
      <c r="T26" s="373"/>
      <c r="U26" s="373"/>
      <c r="V26" s="374"/>
      <c r="W26" s="462"/>
      <c r="X26" s="399"/>
      <c r="Y26" s="400"/>
      <c r="Z26" s="375" t="s">
        <v>167</v>
      </c>
      <c r="AA26" s="430"/>
      <c r="AB26" s="430"/>
      <c r="AC26" s="430"/>
      <c r="AD26" s="430"/>
      <c r="AE26" s="430"/>
      <c r="AF26" s="430"/>
      <c r="AG26" s="431"/>
      <c r="AH26" s="372">
        <v>15</v>
      </c>
      <c r="AI26" s="373"/>
      <c r="AJ26" s="373"/>
      <c r="AK26" s="373"/>
      <c r="AL26" s="374"/>
      <c r="AM26" s="372">
        <v>41115</v>
      </c>
      <c r="AN26" s="373"/>
      <c r="AO26" s="373"/>
      <c r="AP26" s="373"/>
      <c r="AQ26" s="373"/>
      <c r="AR26" s="374"/>
      <c r="AS26" s="372">
        <v>2741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2"/>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9"/>
      <c r="B27" s="398"/>
      <c r="C27" s="399"/>
      <c r="D27" s="400"/>
      <c r="E27" s="375" t="s">
        <v>169</v>
      </c>
      <c r="F27" s="376"/>
      <c r="G27" s="376"/>
      <c r="H27" s="376"/>
      <c r="I27" s="376"/>
      <c r="J27" s="376"/>
      <c r="K27" s="377"/>
      <c r="L27" s="372">
        <v>1</v>
      </c>
      <c r="M27" s="373"/>
      <c r="N27" s="373"/>
      <c r="O27" s="373"/>
      <c r="P27" s="374"/>
      <c r="Q27" s="372">
        <v>4000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4"/>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9"/>
      <c r="B28" s="398"/>
      <c r="C28" s="399"/>
      <c r="D28" s="400"/>
      <c r="E28" s="375" t="s">
        <v>172</v>
      </c>
      <c r="F28" s="376"/>
      <c r="G28" s="376"/>
      <c r="H28" s="376"/>
      <c r="I28" s="376"/>
      <c r="J28" s="376"/>
      <c r="K28" s="377"/>
      <c r="L28" s="372">
        <v>1</v>
      </c>
      <c r="M28" s="373"/>
      <c r="N28" s="373"/>
      <c r="O28" s="373"/>
      <c r="P28" s="374"/>
      <c r="Q28" s="372">
        <v>3400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1826863</v>
      </c>
      <c r="BO28" s="449"/>
      <c r="BP28" s="449"/>
      <c r="BQ28" s="449"/>
      <c r="BR28" s="449"/>
      <c r="BS28" s="449"/>
      <c r="BT28" s="449"/>
      <c r="BU28" s="450"/>
      <c r="BV28" s="448">
        <v>2726320</v>
      </c>
      <c r="BW28" s="449"/>
      <c r="BX28" s="449"/>
      <c r="BY28" s="449"/>
      <c r="BZ28" s="449"/>
      <c r="CA28" s="449"/>
      <c r="CB28" s="449"/>
      <c r="CC28" s="450"/>
      <c r="CD28" s="192"/>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9"/>
      <c r="B29" s="398"/>
      <c r="C29" s="399"/>
      <c r="D29" s="400"/>
      <c r="E29" s="375" t="s">
        <v>175</v>
      </c>
      <c r="F29" s="376"/>
      <c r="G29" s="376"/>
      <c r="H29" s="376"/>
      <c r="I29" s="376"/>
      <c r="J29" s="376"/>
      <c r="K29" s="377"/>
      <c r="L29" s="372">
        <v>14</v>
      </c>
      <c r="M29" s="373"/>
      <c r="N29" s="373"/>
      <c r="O29" s="373"/>
      <c r="P29" s="374"/>
      <c r="Q29" s="372">
        <v>3000</v>
      </c>
      <c r="R29" s="373"/>
      <c r="S29" s="373"/>
      <c r="T29" s="373"/>
      <c r="U29" s="373"/>
      <c r="V29" s="374"/>
      <c r="W29" s="463"/>
      <c r="X29" s="464"/>
      <c r="Y29" s="465"/>
      <c r="Z29" s="375" t="s">
        <v>176</v>
      </c>
      <c r="AA29" s="376"/>
      <c r="AB29" s="376"/>
      <c r="AC29" s="376"/>
      <c r="AD29" s="376"/>
      <c r="AE29" s="376"/>
      <c r="AF29" s="376"/>
      <c r="AG29" s="377"/>
      <c r="AH29" s="372">
        <v>334</v>
      </c>
      <c r="AI29" s="373"/>
      <c r="AJ29" s="373"/>
      <c r="AK29" s="373"/>
      <c r="AL29" s="374"/>
      <c r="AM29" s="372">
        <v>1028052</v>
      </c>
      <c r="AN29" s="373"/>
      <c r="AO29" s="373"/>
      <c r="AP29" s="373"/>
      <c r="AQ29" s="373"/>
      <c r="AR29" s="374"/>
      <c r="AS29" s="372">
        <v>3078</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447354</v>
      </c>
      <c r="BO29" s="420"/>
      <c r="BP29" s="420"/>
      <c r="BQ29" s="420"/>
      <c r="BR29" s="420"/>
      <c r="BS29" s="420"/>
      <c r="BT29" s="420"/>
      <c r="BU29" s="421"/>
      <c r="BV29" s="419">
        <v>404175</v>
      </c>
      <c r="BW29" s="420"/>
      <c r="BX29" s="420"/>
      <c r="BY29" s="420"/>
      <c r="BZ29" s="420"/>
      <c r="CA29" s="420"/>
      <c r="CB29" s="420"/>
      <c r="CC29" s="421"/>
      <c r="CD29" s="194"/>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9"/>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2394229</v>
      </c>
      <c r="BO30" s="454"/>
      <c r="BP30" s="454"/>
      <c r="BQ30" s="454"/>
      <c r="BR30" s="454"/>
      <c r="BS30" s="454"/>
      <c r="BT30" s="454"/>
      <c r="BU30" s="455"/>
      <c r="BV30" s="453">
        <v>2838295</v>
      </c>
      <c r="BW30" s="454"/>
      <c r="BX30" s="454"/>
      <c r="BY30" s="454"/>
      <c r="BZ30" s="454"/>
      <c r="CA30" s="454"/>
      <c r="CB30" s="454"/>
      <c r="CC30" s="455"/>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2"/>
    </row>
    <row r="33" spans="1:113" ht="13.5" customHeight="1" x14ac:dyDescent="0.15">
      <c r="A33" s="179"/>
      <c r="B33" s="203"/>
      <c r="C33" s="371" t="s">
        <v>185</v>
      </c>
      <c r="D33" s="371"/>
      <c r="E33" s="370" t="s">
        <v>186</v>
      </c>
      <c r="F33" s="370"/>
      <c r="G33" s="370"/>
      <c r="H33" s="370"/>
      <c r="I33" s="370"/>
      <c r="J33" s="370"/>
      <c r="K33" s="370"/>
      <c r="L33" s="370"/>
      <c r="M33" s="370"/>
      <c r="N33" s="370"/>
      <c r="O33" s="370"/>
      <c r="P33" s="370"/>
      <c r="Q33" s="370"/>
      <c r="R33" s="370"/>
      <c r="S33" s="370"/>
      <c r="T33" s="204"/>
      <c r="U33" s="371" t="s">
        <v>185</v>
      </c>
      <c r="V33" s="371"/>
      <c r="W33" s="370" t="s">
        <v>186</v>
      </c>
      <c r="X33" s="370"/>
      <c r="Y33" s="370"/>
      <c r="Z33" s="370"/>
      <c r="AA33" s="370"/>
      <c r="AB33" s="370"/>
      <c r="AC33" s="370"/>
      <c r="AD33" s="370"/>
      <c r="AE33" s="370"/>
      <c r="AF33" s="370"/>
      <c r="AG33" s="370"/>
      <c r="AH33" s="370"/>
      <c r="AI33" s="370"/>
      <c r="AJ33" s="370"/>
      <c r="AK33" s="370"/>
      <c r="AL33" s="204"/>
      <c r="AM33" s="371" t="s">
        <v>185</v>
      </c>
      <c r="AN33" s="371"/>
      <c r="AO33" s="370" t="s">
        <v>186</v>
      </c>
      <c r="AP33" s="370"/>
      <c r="AQ33" s="370"/>
      <c r="AR33" s="370"/>
      <c r="AS33" s="370"/>
      <c r="AT33" s="370"/>
      <c r="AU33" s="370"/>
      <c r="AV33" s="370"/>
      <c r="AW33" s="370"/>
      <c r="AX33" s="370"/>
      <c r="AY33" s="370"/>
      <c r="AZ33" s="370"/>
      <c r="BA33" s="370"/>
      <c r="BB33" s="370"/>
      <c r="BC33" s="370"/>
      <c r="BD33" s="205"/>
      <c r="BE33" s="370" t="s">
        <v>187</v>
      </c>
      <c r="BF33" s="370"/>
      <c r="BG33" s="370" t="s">
        <v>188</v>
      </c>
      <c r="BH33" s="370"/>
      <c r="BI33" s="370"/>
      <c r="BJ33" s="370"/>
      <c r="BK33" s="370"/>
      <c r="BL33" s="370"/>
      <c r="BM33" s="370"/>
      <c r="BN33" s="370"/>
      <c r="BO33" s="370"/>
      <c r="BP33" s="370"/>
      <c r="BQ33" s="370"/>
      <c r="BR33" s="370"/>
      <c r="BS33" s="370"/>
      <c r="BT33" s="370"/>
      <c r="BU33" s="370"/>
      <c r="BV33" s="205"/>
      <c r="BW33" s="371" t="s">
        <v>187</v>
      </c>
      <c r="BX33" s="371"/>
      <c r="BY33" s="370" t="s">
        <v>189</v>
      </c>
      <c r="BZ33" s="370"/>
      <c r="CA33" s="370"/>
      <c r="CB33" s="370"/>
      <c r="CC33" s="370"/>
      <c r="CD33" s="370"/>
      <c r="CE33" s="370"/>
      <c r="CF33" s="370"/>
      <c r="CG33" s="370"/>
      <c r="CH33" s="370"/>
      <c r="CI33" s="370"/>
      <c r="CJ33" s="370"/>
      <c r="CK33" s="370"/>
      <c r="CL33" s="370"/>
      <c r="CM33" s="370"/>
      <c r="CN33" s="204"/>
      <c r="CO33" s="371" t="s">
        <v>185</v>
      </c>
      <c r="CP33" s="371"/>
      <c r="CQ33" s="370" t="s">
        <v>190</v>
      </c>
      <c r="CR33" s="370"/>
      <c r="CS33" s="370"/>
      <c r="CT33" s="370"/>
      <c r="CU33" s="370"/>
      <c r="CV33" s="370"/>
      <c r="CW33" s="370"/>
      <c r="CX33" s="370"/>
      <c r="CY33" s="370"/>
      <c r="CZ33" s="370"/>
      <c r="DA33" s="370"/>
      <c r="DB33" s="370"/>
      <c r="DC33" s="370"/>
      <c r="DD33" s="370"/>
      <c r="DE33" s="370"/>
      <c r="DF33" s="204"/>
      <c r="DG33" s="369" t="s">
        <v>191</v>
      </c>
      <c r="DH33" s="369"/>
      <c r="DI33" s="206"/>
    </row>
    <row r="34" spans="1:113" ht="32.25" customHeight="1" x14ac:dyDescent="0.15">
      <c r="A34" s="179"/>
      <c r="B34" s="203"/>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9"/>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79"/>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9"/>
      <c r="BE34" s="367" t="str">
        <f>IF(BG34="","",MAX(C34:D43,U34:V43,AM34:AN43)+1)</f>
        <v/>
      </c>
      <c r="BF34" s="367"/>
      <c r="BG34" s="368"/>
      <c r="BH34" s="368"/>
      <c r="BI34" s="368"/>
      <c r="BJ34" s="368"/>
      <c r="BK34" s="368"/>
      <c r="BL34" s="368"/>
      <c r="BM34" s="368"/>
      <c r="BN34" s="368"/>
      <c r="BO34" s="368"/>
      <c r="BP34" s="368"/>
      <c r="BQ34" s="368"/>
      <c r="BR34" s="368"/>
      <c r="BS34" s="368"/>
      <c r="BT34" s="368"/>
      <c r="BU34" s="368"/>
      <c r="BV34" s="179"/>
      <c r="BW34" s="367">
        <f>IF(BY34="","",MAX(C34:D43,U34:V43,AM34:AN43,BE34:BF43)+1)</f>
        <v>10</v>
      </c>
      <c r="BX34" s="367"/>
      <c r="BY34" s="368" t="str">
        <f>IF('各会計、関係団体の財政状況及び健全化判断比率'!B68="","",'各会計、関係団体の財政状況及び健全化判断比率'!B68)</f>
        <v>山口県市町総合事務組合一般会計</v>
      </c>
      <c r="BZ34" s="368"/>
      <c r="CA34" s="368"/>
      <c r="CB34" s="368"/>
      <c r="CC34" s="368"/>
      <c r="CD34" s="368"/>
      <c r="CE34" s="368"/>
      <c r="CF34" s="368"/>
      <c r="CG34" s="368"/>
      <c r="CH34" s="368"/>
      <c r="CI34" s="368"/>
      <c r="CJ34" s="368"/>
      <c r="CK34" s="368"/>
      <c r="CL34" s="368"/>
      <c r="CM34" s="368"/>
      <c r="CN34" s="179"/>
      <c r="CO34" s="367">
        <f>IF(CQ34="","",MAX(C34:D43,U34:V43,AM34:AN43,BE34:BF43,BW34:BX43)+1)</f>
        <v>19</v>
      </c>
      <c r="CP34" s="367"/>
      <c r="CQ34" s="368" t="str">
        <f>IF('各会計、関係団体の財政状況及び健全化判断比率'!BS7="","",'各会計、関係団体の財政状況及び健全化判断比率'!BS7)</f>
        <v>美祢観光開発株式会社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6"/>
    </row>
    <row r="35" spans="1:113" ht="32.25" customHeight="1" x14ac:dyDescent="0.15">
      <c r="A35" s="179"/>
      <c r="B35" s="203"/>
      <c r="C35" s="367">
        <f>IF(E35="","",C34+1)</f>
        <v>2</v>
      </c>
      <c r="D35" s="367"/>
      <c r="E35" s="368" t="str">
        <f>IF('各会計、関係団体の財政状況及び健全化判断比率'!B8="","",'各会計、関係団体の財政状況及び健全化判断比率'!B8)</f>
        <v>環境衛生事業特別会計</v>
      </c>
      <c r="F35" s="368"/>
      <c r="G35" s="368"/>
      <c r="H35" s="368"/>
      <c r="I35" s="368"/>
      <c r="J35" s="368"/>
      <c r="K35" s="368"/>
      <c r="L35" s="368"/>
      <c r="M35" s="368"/>
      <c r="N35" s="368"/>
      <c r="O35" s="368"/>
      <c r="P35" s="368"/>
      <c r="Q35" s="368"/>
      <c r="R35" s="368"/>
      <c r="S35" s="368"/>
      <c r="T35" s="179"/>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79"/>
      <c r="AM35" s="367">
        <f t="shared" ref="AM35:AM43" si="0">IF(AO35="","",AM34+1)</f>
        <v>7</v>
      </c>
      <c r="AN35" s="367"/>
      <c r="AO35" s="368" t="str">
        <f>IF('各会計、関係団体の財政状況及び健全化判断比率'!B32="","",'各会計、関係団体の財政状況及び健全化判断比率'!B32)</f>
        <v>病院等事業会計</v>
      </c>
      <c r="AP35" s="368"/>
      <c r="AQ35" s="368"/>
      <c r="AR35" s="368"/>
      <c r="AS35" s="368"/>
      <c r="AT35" s="368"/>
      <c r="AU35" s="368"/>
      <c r="AV35" s="368"/>
      <c r="AW35" s="368"/>
      <c r="AX35" s="368"/>
      <c r="AY35" s="368"/>
      <c r="AZ35" s="368"/>
      <c r="BA35" s="368"/>
      <c r="BB35" s="368"/>
      <c r="BC35" s="368"/>
      <c r="BD35" s="179"/>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9"/>
      <c r="BW35" s="367">
        <f t="shared" ref="BW35:BW43" si="2">IF(BY35="","",BW34+1)</f>
        <v>11</v>
      </c>
      <c r="BX35" s="367"/>
      <c r="BY35" s="368" t="str">
        <f>IF('各会計、関係団体の財政状況及び健全化判断比率'!B69="","",'各会計、関係団体の財政状況及び健全化判断比率'!B69)</f>
        <v>山口県市町総合事務組合退職手当特別会計</v>
      </c>
      <c r="BZ35" s="368"/>
      <c r="CA35" s="368"/>
      <c r="CB35" s="368"/>
      <c r="CC35" s="368"/>
      <c r="CD35" s="368"/>
      <c r="CE35" s="368"/>
      <c r="CF35" s="368"/>
      <c r="CG35" s="368"/>
      <c r="CH35" s="368"/>
      <c r="CI35" s="368"/>
      <c r="CJ35" s="368"/>
      <c r="CK35" s="368"/>
      <c r="CL35" s="368"/>
      <c r="CM35" s="368"/>
      <c r="CN35" s="179"/>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6"/>
    </row>
    <row r="36" spans="1:113" ht="32.25" customHeight="1" x14ac:dyDescent="0.15">
      <c r="A36" s="179"/>
      <c r="B36" s="203"/>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9"/>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79"/>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79"/>
      <c r="BE36" s="367" t="str">
        <f t="shared" si="1"/>
        <v/>
      </c>
      <c r="BF36" s="367"/>
      <c r="BG36" s="368"/>
      <c r="BH36" s="368"/>
      <c r="BI36" s="368"/>
      <c r="BJ36" s="368"/>
      <c r="BK36" s="368"/>
      <c r="BL36" s="368"/>
      <c r="BM36" s="368"/>
      <c r="BN36" s="368"/>
      <c r="BO36" s="368"/>
      <c r="BP36" s="368"/>
      <c r="BQ36" s="368"/>
      <c r="BR36" s="368"/>
      <c r="BS36" s="368"/>
      <c r="BT36" s="368"/>
      <c r="BU36" s="368"/>
      <c r="BV36" s="179"/>
      <c r="BW36" s="367">
        <f t="shared" si="2"/>
        <v>12</v>
      </c>
      <c r="BX36" s="367"/>
      <c r="BY36" s="368" t="str">
        <f>IF('各会計、関係団体の財政状況及び健全化判断比率'!B70="","",'各会計、関係団体の財政状況及び健全化判断比率'!B70)</f>
        <v>山口県市町総合事務組合消防団員補償等特別会計</v>
      </c>
      <c r="BZ36" s="368"/>
      <c r="CA36" s="368"/>
      <c r="CB36" s="368"/>
      <c r="CC36" s="368"/>
      <c r="CD36" s="368"/>
      <c r="CE36" s="368"/>
      <c r="CF36" s="368"/>
      <c r="CG36" s="368"/>
      <c r="CH36" s="368"/>
      <c r="CI36" s="368"/>
      <c r="CJ36" s="368"/>
      <c r="CK36" s="368"/>
      <c r="CL36" s="368"/>
      <c r="CM36" s="368"/>
      <c r="CN36" s="179"/>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6"/>
    </row>
    <row r="37" spans="1:113" ht="32.25" customHeight="1" x14ac:dyDescent="0.15">
      <c r="A37" s="179"/>
      <c r="B37" s="203"/>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9"/>
      <c r="U37" s="367" t="str">
        <f t="shared" si="4"/>
        <v/>
      </c>
      <c r="V37" s="367"/>
      <c r="W37" s="368"/>
      <c r="X37" s="368"/>
      <c r="Y37" s="368"/>
      <c r="Z37" s="368"/>
      <c r="AA37" s="368"/>
      <c r="AB37" s="368"/>
      <c r="AC37" s="368"/>
      <c r="AD37" s="368"/>
      <c r="AE37" s="368"/>
      <c r="AF37" s="368"/>
      <c r="AG37" s="368"/>
      <c r="AH37" s="368"/>
      <c r="AI37" s="368"/>
      <c r="AJ37" s="368"/>
      <c r="AK37" s="368"/>
      <c r="AL37" s="179"/>
      <c r="AM37" s="367">
        <f t="shared" si="0"/>
        <v>9</v>
      </c>
      <c r="AN37" s="367"/>
      <c r="AO37" s="368" t="str">
        <f>IF('各会計、関係団体の財政状況及び健全化判断比率'!B34="","",'各会計、関係団体の財政状況及び健全化判断比率'!B34)</f>
        <v>観光事業会計</v>
      </c>
      <c r="AP37" s="368"/>
      <c r="AQ37" s="368"/>
      <c r="AR37" s="368"/>
      <c r="AS37" s="368"/>
      <c r="AT37" s="368"/>
      <c r="AU37" s="368"/>
      <c r="AV37" s="368"/>
      <c r="AW37" s="368"/>
      <c r="AX37" s="368"/>
      <c r="AY37" s="368"/>
      <c r="AZ37" s="368"/>
      <c r="BA37" s="368"/>
      <c r="BB37" s="368"/>
      <c r="BC37" s="368"/>
      <c r="BD37" s="179"/>
      <c r="BE37" s="367" t="str">
        <f t="shared" si="1"/>
        <v/>
      </c>
      <c r="BF37" s="367"/>
      <c r="BG37" s="368"/>
      <c r="BH37" s="368"/>
      <c r="BI37" s="368"/>
      <c r="BJ37" s="368"/>
      <c r="BK37" s="368"/>
      <c r="BL37" s="368"/>
      <c r="BM37" s="368"/>
      <c r="BN37" s="368"/>
      <c r="BO37" s="368"/>
      <c r="BP37" s="368"/>
      <c r="BQ37" s="368"/>
      <c r="BR37" s="368"/>
      <c r="BS37" s="368"/>
      <c r="BT37" s="368"/>
      <c r="BU37" s="368"/>
      <c r="BV37" s="179"/>
      <c r="BW37" s="367">
        <f t="shared" si="2"/>
        <v>13</v>
      </c>
      <c r="BX37" s="367"/>
      <c r="BY37" s="368" t="str">
        <f>IF('各会計、関係団体の財政状況及び健全化判断比率'!B71="","",'各会計、関係団体の財政状況及び健全化判断比率'!B71)</f>
        <v>山口県市町総合事務組合非常勤職員公務災害補償特別会計</v>
      </c>
      <c r="BZ37" s="368"/>
      <c r="CA37" s="368"/>
      <c r="CB37" s="368"/>
      <c r="CC37" s="368"/>
      <c r="CD37" s="368"/>
      <c r="CE37" s="368"/>
      <c r="CF37" s="368"/>
      <c r="CG37" s="368"/>
      <c r="CH37" s="368"/>
      <c r="CI37" s="368"/>
      <c r="CJ37" s="368"/>
      <c r="CK37" s="368"/>
      <c r="CL37" s="368"/>
      <c r="CM37" s="368"/>
      <c r="CN37" s="179"/>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6"/>
    </row>
    <row r="38" spans="1:113" ht="32.25" customHeight="1" x14ac:dyDescent="0.15">
      <c r="A38" s="179"/>
      <c r="B38" s="203"/>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9"/>
      <c r="U38" s="367" t="str">
        <f t="shared" si="4"/>
        <v/>
      </c>
      <c r="V38" s="367"/>
      <c r="W38" s="368"/>
      <c r="X38" s="368"/>
      <c r="Y38" s="368"/>
      <c r="Z38" s="368"/>
      <c r="AA38" s="368"/>
      <c r="AB38" s="368"/>
      <c r="AC38" s="368"/>
      <c r="AD38" s="368"/>
      <c r="AE38" s="368"/>
      <c r="AF38" s="368"/>
      <c r="AG38" s="368"/>
      <c r="AH38" s="368"/>
      <c r="AI38" s="368"/>
      <c r="AJ38" s="368"/>
      <c r="AK38" s="368"/>
      <c r="AL38" s="179"/>
      <c r="AM38" s="367" t="str">
        <f t="shared" si="0"/>
        <v/>
      </c>
      <c r="AN38" s="367"/>
      <c r="AO38" s="368"/>
      <c r="AP38" s="368"/>
      <c r="AQ38" s="368"/>
      <c r="AR38" s="368"/>
      <c r="AS38" s="368"/>
      <c r="AT38" s="368"/>
      <c r="AU38" s="368"/>
      <c r="AV38" s="368"/>
      <c r="AW38" s="368"/>
      <c r="AX38" s="368"/>
      <c r="AY38" s="368"/>
      <c r="AZ38" s="368"/>
      <c r="BA38" s="368"/>
      <c r="BB38" s="368"/>
      <c r="BC38" s="368"/>
      <c r="BD38" s="179"/>
      <c r="BE38" s="367" t="str">
        <f t="shared" si="1"/>
        <v/>
      </c>
      <c r="BF38" s="367"/>
      <c r="BG38" s="368"/>
      <c r="BH38" s="368"/>
      <c r="BI38" s="368"/>
      <c r="BJ38" s="368"/>
      <c r="BK38" s="368"/>
      <c r="BL38" s="368"/>
      <c r="BM38" s="368"/>
      <c r="BN38" s="368"/>
      <c r="BO38" s="368"/>
      <c r="BP38" s="368"/>
      <c r="BQ38" s="368"/>
      <c r="BR38" s="368"/>
      <c r="BS38" s="368"/>
      <c r="BT38" s="368"/>
      <c r="BU38" s="368"/>
      <c r="BV38" s="179"/>
      <c r="BW38" s="367">
        <f t="shared" si="2"/>
        <v>14</v>
      </c>
      <c r="BX38" s="367"/>
      <c r="BY38" s="368" t="str">
        <f>IF('各会計、関係団体の財政状況及び健全化判断比率'!B72="","",'各会計、関係団体の財政状況及び健全化判断比率'!B72)</f>
        <v>山口県市町総合事務組合山口県市町公平委員会特別会計</v>
      </c>
      <c r="BZ38" s="368"/>
      <c r="CA38" s="368"/>
      <c r="CB38" s="368"/>
      <c r="CC38" s="368"/>
      <c r="CD38" s="368"/>
      <c r="CE38" s="368"/>
      <c r="CF38" s="368"/>
      <c r="CG38" s="368"/>
      <c r="CH38" s="368"/>
      <c r="CI38" s="368"/>
      <c r="CJ38" s="368"/>
      <c r="CK38" s="368"/>
      <c r="CL38" s="368"/>
      <c r="CM38" s="368"/>
      <c r="CN38" s="179"/>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6"/>
    </row>
    <row r="39" spans="1:113" ht="32.25" customHeight="1" x14ac:dyDescent="0.15">
      <c r="A39" s="179"/>
      <c r="B39" s="203"/>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9"/>
      <c r="U39" s="367" t="str">
        <f t="shared" si="4"/>
        <v/>
      </c>
      <c r="V39" s="367"/>
      <c r="W39" s="368"/>
      <c r="X39" s="368"/>
      <c r="Y39" s="368"/>
      <c r="Z39" s="368"/>
      <c r="AA39" s="368"/>
      <c r="AB39" s="368"/>
      <c r="AC39" s="368"/>
      <c r="AD39" s="368"/>
      <c r="AE39" s="368"/>
      <c r="AF39" s="368"/>
      <c r="AG39" s="368"/>
      <c r="AH39" s="368"/>
      <c r="AI39" s="368"/>
      <c r="AJ39" s="368"/>
      <c r="AK39" s="368"/>
      <c r="AL39" s="179"/>
      <c r="AM39" s="367" t="str">
        <f t="shared" si="0"/>
        <v/>
      </c>
      <c r="AN39" s="367"/>
      <c r="AO39" s="368"/>
      <c r="AP39" s="368"/>
      <c r="AQ39" s="368"/>
      <c r="AR39" s="368"/>
      <c r="AS39" s="368"/>
      <c r="AT39" s="368"/>
      <c r="AU39" s="368"/>
      <c r="AV39" s="368"/>
      <c r="AW39" s="368"/>
      <c r="AX39" s="368"/>
      <c r="AY39" s="368"/>
      <c r="AZ39" s="368"/>
      <c r="BA39" s="368"/>
      <c r="BB39" s="368"/>
      <c r="BC39" s="368"/>
      <c r="BD39" s="179"/>
      <c r="BE39" s="367" t="str">
        <f t="shared" si="1"/>
        <v/>
      </c>
      <c r="BF39" s="367"/>
      <c r="BG39" s="368"/>
      <c r="BH39" s="368"/>
      <c r="BI39" s="368"/>
      <c r="BJ39" s="368"/>
      <c r="BK39" s="368"/>
      <c r="BL39" s="368"/>
      <c r="BM39" s="368"/>
      <c r="BN39" s="368"/>
      <c r="BO39" s="368"/>
      <c r="BP39" s="368"/>
      <c r="BQ39" s="368"/>
      <c r="BR39" s="368"/>
      <c r="BS39" s="368"/>
      <c r="BT39" s="368"/>
      <c r="BU39" s="368"/>
      <c r="BV39" s="179"/>
      <c r="BW39" s="367">
        <f t="shared" si="2"/>
        <v>15</v>
      </c>
      <c r="BX39" s="367"/>
      <c r="BY39" s="368" t="str">
        <f>IF('各会計、関係団体の財政状況及び健全化判断比率'!B73="","",'各会計、関係団体の財政状況及び健全化判断比率'!B73)</f>
        <v>山口県市町総合事務組交通災害共済特別会計</v>
      </c>
      <c r="BZ39" s="368"/>
      <c r="CA39" s="368"/>
      <c r="CB39" s="368"/>
      <c r="CC39" s="368"/>
      <c r="CD39" s="368"/>
      <c r="CE39" s="368"/>
      <c r="CF39" s="368"/>
      <c r="CG39" s="368"/>
      <c r="CH39" s="368"/>
      <c r="CI39" s="368"/>
      <c r="CJ39" s="368"/>
      <c r="CK39" s="368"/>
      <c r="CL39" s="368"/>
      <c r="CM39" s="368"/>
      <c r="CN39" s="179"/>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6"/>
    </row>
    <row r="40" spans="1:113" ht="32.25" customHeight="1" x14ac:dyDescent="0.15">
      <c r="A40" s="179"/>
      <c r="B40" s="203"/>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9"/>
      <c r="U40" s="367" t="str">
        <f t="shared" si="4"/>
        <v/>
      </c>
      <c r="V40" s="367"/>
      <c r="W40" s="368"/>
      <c r="X40" s="368"/>
      <c r="Y40" s="368"/>
      <c r="Z40" s="368"/>
      <c r="AA40" s="368"/>
      <c r="AB40" s="368"/>
      <c r="AC40" s="368"/>
      <c r="AD40" s="368"/>
      <c r="AE40" s="368"/>
      <c r="AF40" s="368"/>
      <c r="AG40" s="368"/>
      <c r="AH40" s="368"/>
      <c r="AI40" s="368"/>
      <c r="AJ40" s="368"/>
      <c r="AK40" s="368"/>
      <c r="AL40" s="179"/>
      <c r="AM40" s="367" t="str">
        <f t="shared" si="0"/>
        <v/>
      </c>
      <c r="AN40" s="367"/>
      <c r="AO40" s="368"/>
      <c r="AP40" s="368"/>
      <c r="AQ40" s="368"/>
      <c r="AR40" s="368"/>
      <c r="AS40" s="368"/>
      <c r="AT40" s="368"/>
      <c r="AU40" s="368"/>
      <c r="AV40" s="368"/>
      <c r="AW40" s="368"/>
      <c r="AX40" s="368"/>
      <c r="AY40" s="368"/>
      <c r="AZ40" s="368"/>
      <c r="BA40" s="368"/>
      <c r="BB40" s="368"/>
      <c r="BC40" s="368"/>
      <c r="BD40" s="179"/>
      <c r="BE40" s="367" t="str">
        <f t="shared" si="1"/>
        <v/>
      </c>
      <c r="BF40" s="367"/>
      <c r="BG40" s="368"/>
      <c r="BH40" s="368"/>
      <c r="BI40" s="368"/>
      <c r="BJ40" s="368"/>
      <c r="BK40" s="368"/>
      <c r="BL40" s="368"/>
      <c r="BM40" s="368"/>
      <c r="BN40" s="368"/>
      <c r="BO40" s="368"/>
      <c r="BP40" s="368"/>
      <c r="BQ40" s="368"/>
      <c r="BR40" s="368"/>
      <c r="BS40" s="368"/>
      <c r="BT40" s="368"/>
      <c r="BU40" s="368"/>
      <c r="BV40" s="179"/>
      <c r="BW40" s="367">
        <f t="shared" si="2"/>
        <v>16</v>
      </c>
      <c r="BX40" s="367"/>
      <c r="BY40" s="368" t="str">
        <f>IF('各会計、関係団体の財政状況及び健全化判断比率'!B74="","",'各会計、関係団体の財政状況及び健全化判断比率'!B74)</f>
        <v>山口県市町総合事務組合山口県自治会館管理特別会計</v>
      </c>
      <c r="BZ40" s="368"/>
      <c r="CA40" s="368"/>
      <c r="CB40" s="368"/>
      <c r="CC40" s="368"/>
      <c r="CD40" s="368"/>
      <c r="CE40" s="368"/>
      <c r="CF40" s="368"/>
      <c r="CG40" s="368"/>
      <c r="CH40" s="368"/>
      <c r="CI40" s="368"/>
      <c r="CJ40" s="368"/>
      <c r="CK40" s="368"/>
      <c r="CL40" s="368"/>
      <c r="CM40" s="368"/>
      <c r="CN40" s="179"/>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6"/>
    </row>
    <row r="41" spans="1:113" ht="32.25" customHeight="1" x14ac:dyDescent="0.15">
      <c r="A41" s="179"/>
      <c r="B41" s="203"/>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9"/>
      <c r="U41" s="367" t="str">
        <f t="shared" si="4"/>
        <v/>
      </c>
      <c r="V41" s="367"/>
      <c r="W41" s="368"/>
      <c r="X41" s="368"/>
      <c r="Y41" s="368"/>
      <c r="Z41" s="368"/>
      <c r="AA41" s="368"/>
      <c r="AB41" s="368"/>
      <c r="AC41" s="368"/>
      <c r="AD41" s="368"/>
      <c r="AE41" s="368"/>
      <c r="AF41" s="368"/>
      <c r="AG41" s="368"/>
      <c r="AH41" s="368"/>
      <c r="AI41" s="368"/>
      <c r="AJ41" s="368"/>
      <c r="AK41" s="368"/>
      <c r="AL41" s="179"/>
      <c r="AM41" s="367" t="str">
        <f t="shared" si="0"/>
        <v/>
      </c>
      <c r="AN41" s="367"/>
      <c r="AO41" s="368"/>
      <c r="AP41" s="368"/>
      <c r="AQ41" s="368"/>
      <c r="AR41" s="368"/>
      <c r="AS41" s="368"/>
      <c r="AT41" s="368"/>
      <c r="AU41" s="368"/>
      <c r="AV41" s="368"/>
      <c r="AW41" s="368"/>
      <c r="AX41" s="368"/>
      <c r="AY41" s="368"/>
      <c r="AZ41" s="368"/>
      <c r="BA41" s="368"/>
      <c r="BB41" s="368"/>
      <c r="BC41" s="368"/>
      <c r="BD41" s="179"/>
      <c r="BE41" s="367" t="str">
        <f t="shared" si="1"/>
        <v/>
      </c>
      <c r="BF41" s="367"/>
      <c r="BG41" s="368"/>
      <c r="BH41" s="368"/>
      <c r="BI41" s="368"/>
      <c r="BJ41" s="368"/>
      <c r="BK41" s="368"/>
      <c r="BL41" s="368"/>
      <c r="BM41" s="368"/>
      <c r="BN41" s="368"/>
      <c r="BO41" s="368"/>
      <c r="BP41" s="368"/>
      <c r="BQ41" s="368"/>
      <c r="BR41" s="368"/>
      <c r="BS41" s="368"/>
      <c r="BT41" s="368"/>
      <c r="BU41" s="368"/>
      <c r="BV41" s="179"/>
      <c r="BW41" s="367">
        <f t="shared" si="2"/>
        <v>17</v>
      </c>
      <c r="BX41" s="367"/>
      <c r="BY41" s="368" t="str">
        <f>IF('各会計、関係団体の財政状況及び健全化判断比率'!B75="","",'各会計、関係団体の財政状況及び健全化判断比率'!B75)</f>
        <v>山口県後期高齢者医療広域連合一般会計</v>
      </c>
      <c r="BZ41" s="368"/>
      <c r="CA41" s="368"/>
      <c r="CB41" s="368"/>
      <c r="CC41" s="368"/>
      <c r="CD41" s="368"/>
      <c r="CE41" s="368"/>
      <c r="CF41" s="368"/>
      <c r="CG41" s="368"/>
      <c r="CH41" s="368"/>
      <c r="CI41" s="368"/>
      <c r="CJ41" s="368"/>
      <c r="CK41" s="368"/>
      <c r="CL41" s="368"/>
      <c r="CM41" s="368"/>
      <c r="CN41" s="179"/>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6"/>
    </row>
    <row r="42" spans="1:113" ht="32.25" customHeight="1" x14ac:dyDescent="0.15">
      <c r="B42" s="203"/>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9"/>
      <c r="U42" s="367" t="str">
        <f t="shared" si="4"/>
        <v/>
      </c>
      <c r="V42" s="367"/>
      <c r="W42" s="368"/>
      <c r="X42" s="368"/>
      <c r="Y42" s="368"/>
      <c r="Z42" s="368"/>
      <c r="AA42" s="368"/>
      <c r="AB42" s="368"/>
      <c r="AC42" s="368"/>
      <c r="AD42" s="368"/>
      <c r="AE42" s="368"/>
      <c r="AF42" s="368"/>
      <c r="AG42" s="368"/>
      <c r="AH42" s="368"/>
      <c r="AI42" s="368"/>
      <c r="AJ42" s="368"/>
      <c r="AK42" s="368"/>
      <c r="AL42" s="179"/>
      <c r="AM42" s="367" t="str">
        <f t="shared" si="0"/>
        <v/>
      </c>
      <c r="AN42" s="367"/>
      <c r="AO42" s="368"/>
      <c r="AP42" s="368"/>
      <c r="AQ42" s="368"/>
      <c r="AR42" s="368"/>
      <c r="AS42" s="368"/>
      <c r="AT42" s="368"/>
      <c r="AU42" s="368"/>
      <c r="AV42" s="368"/>
      <c r="AW42" s="368"/>
      <c r="AX42" s="368"/>
      <c r="AY42" s="368"/>
      <c r="AZ42" s="368"/>
      <c r="BA42" s="368"/>
      <c r="BB42" s="368"/>
      <c r="BC42" s="368"/>
      <c r="BD42" s="179"/>
      <c r="BE42" s="367" t="str">
        <f t="shared" si="1"/>
        <v/>
      </c>
      <c r="BF42" s="367"/>
      <c r="BG42" s="368"/>
      <c r="BH42" s="368"/>
      <c r="BI42" s="368"/>
      <c r="BJ42" s="368"/>
      <c r="BK42" s="368"/>
      <c r="BL42" s="368"/>
      <c r="BM42" s="368"/>
      <c r="BN42" s="368"/>
      <c r="BO42" s="368"/>
      <c r="BP42" s="368"/>
      <c r="BQ42" s="368"/>
      <c r="BR42" s="368"/>
      <c r="BS42" s="368"/>
      <c r="BT42" s="368"/>
      <c r="BU42" s="368"/>
      <c r="BV42" s="179"/>
      <c r="BW42" s="367">
        <f t="shared" si="2"/>
        <v>18</v>
      </c>
      <c r="BX42" s="367"/>
      <c r="BY42" s="368" t="str">
        <f>IF('各会計、関係団体の財政状況及び健全化判断比率'!B76="","",'各会計、関係団体の財政状況及び健全化判断比率'!B76)</f>
        <v>山口県後期高齢者医療広域連合後期高齢者医療特別会計</v>
      </c>
      <c r="BZ42" s="368"/>
      <c r="CA42" s="368"/>
      <c r="CB42" s="368"/>
      <c r="CC42" s="368"/>
      <c r="CD42" s="368"/>
      <c r="CE42" s="368"/>
      <c r="CF42" s="368"/>
      <c r="CG42" s="368"/>
      <c r="CH42" s="368"/>
      <c r="CI42" s="368"/>
      <c r="CJ42" s="368"/>
      <c r="CK42" s="368"/>
      <c r="CL42" s="368"/>
      <c r="CM42" s="368"/>
      <c r="CN42" s="179"/>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6"/>
    </row>
    <row r="43" spans="1:113" ht="32.25" customHeight="1" x14ac:dyDescent="0.15">
      <c r="B43" s="203"/>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9"/>
      <c r="U43" s="367" t="str">
        <f t="shared" si="4"/>
        <v/>
      </c>
      <c r="V43" s="367"/>
      <c r="W43" s="368"/>
      <c r="X43" s="368"/>
      <c r="Y43" s="368"/>
      <c r="Z43" s="368"/>
      <c r="AA43" s="368"/>
      <c r="AB43" s="368"/>
      <c r="AC43" s="368"/>
      <c r="AD43" s="368"/>
      <c r="AE43" s="368"/>
      <c r="AF43" s="368"/>
      <c r="AG43" s="368"/>
      <c r="AH43" s="368"/>
      <c r="AI43" s="368"/>
      <c r="AJ43" s="368"/>
      <c r="AK43" s="368"/>
      <c r="AL43" s="179"/>
      <c r="AM43" s="367" t="str">
        <f t="shared" si="0"/>
        <v/>
      </c>
      <c r="AN43" s="367"/>
      <c r="AO43" s="368"/>
      <c r="AP43" s="368"/>
      <c r="AQ43" s="368"/>
      <c r="AR43" s="368"/>
      <c r="AS43" s="368"/>
      <c r="AT43" s="368"/>
      <c r="AU43" s="368"/>
      <c r="AV43" s="368"/>
      <c r="AW43" s="368"/>
      <c r="AX43" s="368"/>
      <c r="AY43" s="368"/>
      <c r="AZ43" s="368"/>
      <c r="BA43" s="368"/>
      <c r="BB43" s="368"/>
      <c r="BC43" s="368"/>
      <c r="BD43" s="179"/>
      <c r="BE43" s="367" t="str">
        <f t="shared" si="1"/>
        <v/>
      </c>
      <c r="BF43" s="367"/>
      <c r="BG43" s="368"/>
      <c r="BH43" s="368"/>
      <c r="BI43" s="368"/>
      <c r="BJ43" s="368"/>
      <c r="BK43" s="368"/>
      <c r="BL43" s="368"/>
      <c r="BM43" s="368"/>
      <c r="BN43" s="368"/>
      <c r="BO43" s="368"/>
      <c r="BP43" s="368"/>
      <c r="BQ43" s="368"/>
      <c r="BR43" s="368"/>
      <c r="BS43" s="368"/>
      <c r="BT43" s="368"/>
      <c r="BU43" s="368"/>
      <c r="BV43" s="179"/>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9"/>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Mzv9PFabjMgkA8TcCHYX3ibkPNdzXvXQUZdCbiz6UaKZ90oaKQAIM815Bz5WbLeDEGwOe51pAQbZGiy/2Fhcg==" saltValue="biHxr7WkipbfSkmT/XW7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7" t="s">
        <v>201</v>
      </c>
      <c r="DI1" s="718"/>
      <c r="DJ1" s="718"/>
      <c r="DK1" s="718"/>
      <c r="DL1" s="718"/>
      <c r="DM1" s="718"/>
      <c r="DN1" s="719"/>
      <c r="DO1" s="212"/>
      <c r="DP1" s="717" t="s">
        <v>202</v>
      </c>
      <c r="DQ1" s="718"/>
      <c r="DR1" s="718"/>
      <c r="DS1" s="718"/>
      <c r="DT1" s="718"/>
      <c r="DU1" s="718"/>
      <c r="DV1" s="718"/>
      <c r="DW1" s="718"/>
      <c r="DX1" s="718"/>
      <c r="DY1" s="718"/>
      <c r="DZ1" s="718"/>
      <c r="EA1" s="718"/>
      <c r="EB1" s="718"/>
      <c r="EC1" s="719"/>
      <c r="ED1" s="211"/>
      <c r="EE1" s="211"/>
      <c r="EF1" s="211"/>
      <c r="EG1" s="211"/>
      <c r="EH1" s="211"/>
      <c r="EI1" s="211"/>
      <c r="EJ1" s="211"/>
      <c r="EK1" s="211"/>
      <c r="EL1" s="211"/>
      <c r="EM1" s="211"/>
    </row>
    <row r="2" spans="2:143" ht="22.5" customHeight="1" x14ac:dyDescent="0.15">
      <c r="B2" s="213" t="s">
        <v>203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3653601</v>
      </c>
      <c r="S5" s="677"/>
      <c r="T5" s="677"/>
      <c r="U5" s="677"/>
      <c r="V5" s="677"/>
      <c r="W5" s="677"/>
      <c r="X5" s="677"/>
      <c r="Y5" s="702"/>
      <c r="Z5" s="715">
        <v>15.8</v>
      </c>
      <c r="AA5" s="715"/>
      <c r="AB5" s="715"/>
      <c r="AC5" s="715"/>
      <c r="AD5" s="716">
        <v>3565722</v>
      </c>
      <c r="AE5" s="716"/>
      <c r="AF5" s="716"/>
      <c r="AG5" s="716"/>
      <c r="AH5" s="716"/>
      <c r="AI5" s="716"/>
      <c r="AJ5" s="716"/>
      <c r="AK5" s="716"/>
      <c r="AL5" s="703">
        <v>36.200000000000003</v>
      </c>
      <c r="AM5" s="685"/>
      <c r="AN5" s="685"/>
      <c r="AO5" s="704"/>
      <c r="AP5" s="679" t="s">
        <v>215</v>
      </c>
      <c r="AQ5" s="680"/>
      <c r="AR5" s="680"/>
      <c r="AS5" s="680"/>
      <c r="AT5" s="680"/>
      <c r="AU5" s="680"/>
      <c r="AV5" s="680"/>
      <c r="AW5" s="680"/>
      <c r="AX5" s="680"/>
      <c r="AY5" s="680"/>
      <c r="AZ5" s="680"/>
      <c r="BA5" s="680"/>
      <c r="BB5" s="680"/>
      <c r="BC5" s="680"/>
      <c r="BD5" s="680"/>
      <c r="BE5" s="680"/>
      <c r="BF5" s="681"/>
      <c r="BG5" s="621">
        <v>3564675</v>
      </c>
      <c r="BH5" s="622"/>
      <c r="BI5" s="622"/>
      <c r="BJ5" s="622"/>
      <c r="BK5" s="622"/>
      <c r="BL5" s="622"/>
      <c r="BM5" s="622"/>
      <c r="BN5" s="623"/>
      <c r="BO5" s="659">
        <v>97.6</v>
      </c>
      <c r="BP5" s="659"/>
      <c r="BQ5" s="659"/>
      <c r="BR5" s="659"/>
      <c r="BS5" s="660">
        <v>28537</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223479</v>
      </c>
      <c r="S6" s="622"/>
      <c r="T6" s="622"/>
      <c r="U6" s="622"/>
      <c r="V6" s="622"/>
      <c r="W6" s="622"/>
      <c r="X6" s="622"/>
      <c r="Y6" s="623"/>
      <c r="Z6" s="659">
        <v>1</v>
      </c>
      <c r="AA6" s="659"/>
      <c r="AB6" s="659"/>
      <c r="AC6" s="659"/>
      <c r="AD6" s="660">
        <v>223479</v>
      </c>
      <c r="AE6" s="660"/>
      <c r="AF6" s="660"/>
      <c r="AG6" s="660"/>
      <c r="AH6" s="660"/>
      <c r="AI6" s="660"/>
      <c r="AJ6" s="660"/>
      <c r="AK6" s="660"/>
      <c r="AL6" s="624">
        <v>2.2999999999999998</v>
      </c>
      <c r="AM6" s="625"/>
      <c r="AN6" s="625"/>
      <c r="AO6" s="661"/>
      <c r="AP6" s="618" t="s">
        <v>220</v>
      </c>
      <c r="AQ6" s="619"/>
      <c r="AR6" s="619"/>
      <c r="AS6" s="619"/>
      <c r="AT6" s="619"/>
      <c r="AU6" s="619"/>
      <c r="AV6" s="619"/>
      <c r="AW6" s="619"/>
      <c r="AX6" s="619"/>
      <c r="AY6" s="619"/>
      <c r="AZ6" s="619"/>
      <c r="BA6" s="619"/>
      <c r="BB6" s="619"/>
      <c r="BC6" s="619"/>
      <c r="BD6" s="619"/>
      <c r="BE6" s="619"/>
      <c r="BF6" s="620"/>
      <c r="BG6" s="621">
        <v>3564675</v>
      </c>
      <c r="BH6" s="622"/>
      <c r="BI6" s="622"/>
      <c r="BJ6" s="622"/>
      <c r="BK6" s="622"/>
      <c r="BL6" s="622"/>
      <c r="BM6" s="622"/>
      <c r="BN6" s="623"/>
      <c r="BO6" s="659">
        <v>97.6</v>
      </c>
      <c r="BP6" s="659"/>
      <c r="BQ6" s="659"/>
      <c r="BR6" s="659"/>
      <c r="BS6" s="660">
        <v>28537</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136668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136635</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1555</v>
      </c>
      <c r="S7" s="622"/>
      <c r="T7" s="622"/>
      <c r="U7" s="622"/>
      <c r="V7" s="622"/>
      <c r="W7" s="622"/>
      <c r="X7" s="622"/>
      <c r="Y7" s="623"/>
      <c r="Z7" s="659">
        <v>0</v>
      </c>
      <c r="AA7" s="659"/>
      <c r="AB7" s="659"/>
      <c r="AC7" s="659"/>
      <c r="AD7" s="660">
        <v>1555</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1087388</v>
      </c>
      <c r="BH7" s="622"/>
      <c r="BI7" s="622"/>
      <c r="BJ7" s="622"/>
      <c r="BK7" s="622"/>
      <c r="BL7" s="622"/>
      <c r="BM7" s="622"/>
      <c r="BN7" s="623"/>
      <c r="BO7" s="659">
        <v>29.8</v>
      </c>
      <c r="BP7" s="659"/>
      <c r="BQ7" s="659"/>
      <c r="BR7" s="659"/>
      <c r="BS7" s="660">
        <v>28537</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4645870</v>
      </c>
      <c r="CS7" s="622"/>
      <c r="CT7" s="622"/>
      <c r="CU7" s="622"/>
      <c r="CV7" s="622"/>
      <c r="CW7" s="622"/>
      <c r="CX7" s="622"/>
      <c r="CY7" s="623"/>
      <c r="CZ7" s="659">
        <v>22.7</v>
      </c>
      <c r="DA7" s="659"/>
      <c r="DB7" s="659"/>
      <c r="DC7" s="659"/>
      <c r="DD7" s="627">
        <v>2363428</v>
      </c>
      <c r="DE7" s="622"/>
      <c r="DF7" s="622"/>
      <c r="DG7" s="622"/>
      <c r="DH7" s="622"/>
      <c r="DI7" s="622"/>
      <c r="DJ7" s="622"/>
      <c r="DK7" s="622"/>
      <c r="DL7" s="622"/>
      <c r="DM7" s="622"/>
      <c r="DN7" s="622"/>
      <c r="DO7" s="622"/>
      <c r="DP7" s="623"/>
      <c r="DQ7" s="627">
        <v>1889096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14336</v>
      </c>
      <c r="S8" s="622"/>
      <c r="T8" s="622"/>
      <c r="U8" s="622"/>
      <c r="V8" s="622"/>
      <c r="W8" s="622"/>
      <c r="X8" s="622"/>
      <c r="Y8" s="623"/>
      <c r="Z8" s="659">
        <v>0.1</v>
      </c>
      <c r="AA8" s="659"/>
      <c r="AB8" s="659"/>
      <c r="AC8" s="659"/>
      <c r="AD8" s="660">
        <v>14336</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39674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4711290</v>
      </c>
      <c r="CS8" s="622"/>
      <c r="CT8" s="622"/>
      <c r="CU8" s="622"/>
      <c r="CV8" s="622"/>
      <c r="CW8" s="622"/>
      <c r="CX8" s="622"/>
      <c r="CY8" s="623"/>
      <c r="CZ8" s="659">
        <v>23</v>
      </c>
      <c r="DA8" s="659"/>
      <c r="DB8" s="659"/>
      <c r="DC8" s="659"/>
      <c r="DD8" s="627">
        <v>18965</v>
      </c>
      <c r="DE8" s="622"/>
      <c r="DF8" s="622"/>
      <c r="DG8" s="622"/>
      <c r="DH8" s="622"/>
      <c r="DI8" s="622"/>
      <c r="DJ8" s="622"/>
      <c r="DK8" s="622"/>
      <c r="DL8" s="622"/>
      <c r="DM8" s="622"/>
      <c r="DN8" s="622"/>
      <c r="DO8" s="622"/>
      <c r="DP8" s="623"/>
      <c r="DQ8" s="627">
        <v>2826198</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15943</v>
      </c>
      <c r="S9" s="622"/>
      <c r="T9" s="622"/>
      <c r="U9" s="622"/>
      <c r="V9" s="622"/>
      <c r="W9" s="622"/>
      <c r="X9" s="622"/>
      <c r="Y9" s="623"/>
      <c r="Z9" s="659">
        <v>0.1</v>
      </c>
      <c r="AA9" s="659"/>
      <c r="AB9" s="659"/>
      <c r="AC9" s="659"/>
      <c r="AD9" s="660">
        <v>15943</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876106</v>
      </c>
      <c r="BH9" s="622"/>
      <c r="BI9" s="622"/>
      <c r="BJ9" s="622"/>
      <c r="BK9" s="622"/>
      <c r="BL9" s="622"/>
      <c r="BM9" s="622"/>
      <c r="BN9" s="623"/>
      <c r="BO9" s="659">
        <v>24</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2793893</v>
      </c>
      <c r="CS9" s="622"/>
      <c r="CT9" s="622"/>
      <c r="CU9" s="622"/>
      <c r="CV9" s="622"/>
      <c r="CW9" s="622"/>
      <c r="CX9" s="622"/>
      <c r="CY9" s="623"/>
      <c r="CZ9" s="659">
        <v>13.6</v>
      </c>
      <c r="DA9" s="659"/>
      <c r="DB9" s="659"/>
      <c r="DC9" s="659"/>
      <c r="DD9" s="627">
        <v>361628</v>
      </c>
      <c r="DE9" s="622"/>
      <c r="DF9" s="622"/>
      <c r="DG9" s="622"/>
      <c r="DH9" s="622"/>
      <c r="DI9" s="622"/>
      <c r="DJ9" s="622"/>
      <c r="DK9" s="622"/>
      <c r="DL9" s="622"/>
      <c r="DM9" s="622"/>
      <c r="DN9" s="622"/>
      <c r="DO9" s="622"/>
      <c r="DP9" s="623"/>
      <c r="DQ9" s="627">
        <v>2118613</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71476</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56557</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53043</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572208</v>
      </c>
      <c r="S11" s="622"/>
      <c r="T11" s="622"/>
      <c r="U11" s="622"/>
      <c r="V11" s="622"/>
      <c r="W11" s="622"/>
      <c r="X11" s="622"/>
      <c r="Y11" s="623"/>
      <c r="Z11" s="624">
        <v>2.5</v>
      </c>
      <c r="AA11" s="625"/>
      <c r="AB11" s="625"/>
      <c r="AC11" s="626"/>
      <c r="AD11" s="627">
        <v>572208</v>
      </c>
      <c r="AE11" s="622"/>
      <c r="AF11" s="622"/>
      <c r="AG11" s="622"/>
      <c r="AH11" s="622"/>
      <c r="AI11" s="622"/>
      <c r="AJ11" s="622"/>
      <c r="AK11" s="623"/>
      <c r="AL11" s="624">
        <v>5.8</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100132</v>
      </c>
      <c r="BH11" s="622"/>
      <c r="BI11" s="622"/>
      <c r="BJ11" s="622"/>
      <c r="BK11" s="622"/>
      <c r="BL11" s="622"/>
      <c r="BM11" s="622"/>
      <c r="BN11" s="623"/>
      <c r="BO11" s="659">
        <v>2.7</v>
      </c>
      <c r="BP11" s="659"/>
      <c r="BQ11" s="659"/>
      <c r="BR11" s="659"/>
      <c r="BS11" s="660">
        <v>28537</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960961</v>
      </c>
      <c r="CS11" s="622"/>
      <c r="CT11" s="622"/>
      <c r="CU11" s="622"/>
      <c r="CV11" s="622"/>
      <c r="CW11" s="622"/>
      <c r="CX11" s="622"/>
      <c r="CY11" s="623"/>
      <c r="CZ11" s="659">
        <v>4.7</v>
      </c>
      <c r="DA11" s="659"/>
      <c r="DB11" s="659"/>
      <c r="DC11" s="659"/>
      <c r="DD11" s="627">
        <v>128580</v>
      </c>
      <c r="DE11" s="622"/>
      <c r="DF11" s="622"/>
      <c r="DG11" s="622"/>
      <c r="DH11" s="622"/>
      <c r="DI11" s="622"/>
      <c r="DJ11" s="622"/>
      <c r="DK11" s="622"/>
      <c r="DL11" s="622"/>
      <c r="DM11" s="622"/>
      <c r="DN11" s="622"/>
      <c r="DO11" s="622"/>
      <c r="DP11" s="623"/>
      <c r="DQ11" s="627">
        <v>535498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17300</v>
      </c>
      <c r="S12" s="622"/>
      <c r="T12" s="622"/>
      <c r="U12" s="622"/>
      <c r="V12" s="622"/>
      <c r="W12" s="622"/>
      <c r="X12" s="622"/>
      <c r="Y12" s="623"/>
      <c r="Z12" s="659">
        <v>0.1</v>
      </c>
      <c r="AA12" s="659"/>
      <c r="AB12" s="659"/>
      <c r="AC12" s="659"/>
      <c r="AD12" s="660">
        <v>17300</v>
      </c>
      <c r="AE12" s="660"/>
      <c r="AF12" s="660"/>
      <c r="AG12" s="660"/>
      <c r="AH12" s="660"/>
      <c r="AI12" s="660"/>
      <c r="AJ12" s="660"/>
      <c r="AK12" s="660"/>
      <c r="AL12" s="624">
        <v>0.2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2151254</v>
      </c>
      <c r="BH12" s="622"/>
      <c r="BI12" s="622"/>
      <c r="BJ12" s="622"/>
      <c r="BK12" s="622"/>
      <c r="BL12" s="622"/>
      <c r="BM12" s="622"/>
      <c r="BN12" s="623"/>
      <c r="BO12" s="659">
        <v>58.9</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550019</v>
      </c>
      <c r="CS12" s="622"/>
      <c r="CT12" s="622"/>
      <c r="CU12" s="622"/>
      <c r="CV12" s="622"/>
      <c r="CW12" s="622"/>
      <c r="CX12" s="622"/>
      <c r="CY12" s="623"/>
      <c r="CZ12" s="659">
        <v>2.7</v>
      </c>
      <c r="DA12" s="659"/>
      <c r="DB12" s="659"/>
      <c r="DC12" s="659"/>
      <c r="DD12" s="627">
        <v>4239</v>
      </c>
      <c r="DE12" s="622"/>
      <c r="DF12" s="622"/>
      <c r="DG12" s="622"/>
      <c r="DH12" s="622"/>
      <c r="DI12" s="622"/>
      <c r="DJ12" s="622"/>
      <c r="DK12" s="622"/>
      <c r="DL12" s="622"/>
      <c r="DM12" s="622"/>
      <c r="DN12" s="622"/>
      <c r="DO12" s="622"/>
      <c r="DP12" s="623"/>
      <c r="DQ12" s="627">
        <v>336553</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2139063</v>
      </c>
      <c r="BH13" s="622"/>
      <c r="BI13" s="622"/>
      <c r="BJ13" s="622"/>
      <c r="BK13" s="622"/>
      <c r="BL13" s="622"/>
      <c r="BM13" s="622"/>
      <c r="BN13" s="623"/>
      <c r="BO13" s="659">
        <v>58.5</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876900</v>
      </c>
      <c r="CS13" s="622"/>
      <c r="CT13" s="622"/>
      <c r="CU13" s="622"/>
      <c r="CV13" s="622"/>
      <c r="CW13" s="622"/>
      <c r="CX13" s="622"/>
      <c r="CY13" s="623"/>
      <c r="CZ13" s="659">
        <v>4.3</v>
      </c>
      <c r="DA13" s="659"/>
      <c r="DB13" s="659"/>
      <c r="DC13" s="659"/>
      <c r="DD13" s="627">
        <v>239414</v>
      </c>
      <c r="DE13" s="622"/>
      <c r="DF13" s="622"/>
      <c r="DG13" s="622"/>
      <c r="DH13" s="622"/>
      <c r="DI13" s="622"/>
      <c r="DJ13" s="622"/>
      <c r="DK13" s="622"/>
      <c r="DL13" s="622"/>
      <c r="DM13" s="622"/>
      <c r="DN13" s="622"/>
      <c r="DO13" s="622"/>
      <c r="DP13" s="623"/>
      <c r="DQ13" s="627">
        <v>667027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1765</v>
      </c>
      <c r="S14" s="622"/>
      <c r="T14" s="622"/>
      <c r="U14" s="622"/>
      <c r="V14" s="622"/>
      <c r="W14" s="622"/>
      <c r="X14" s="622"/>
      <c r="Y14" s="623"/>
      <c r="Z14" s="659">
        <v>0</v>
      </c>
      <c r="AA14" s="659"/>
      <c r="AB14" s="659"/>
      <c r="AC14" s="659"/>
      <c r="AD14" s="660">
        <v>1765</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111796</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659901</v>
      </c>
      <c r="CS14" s="622"/>
      <c r="CT14" s="622"/>
      <c r="CU14" s="622"/>
      <c r="CV14" s="622"/>
      <c r="CW14" s="622"/>
      <c r="CX14" s="622"/>
      <c r="CY14" s="623"/>
      <c r="CZ14" s="659">
        <v>3.2</v>
      </c>
      <c r="DA14" s="659"/>
      <c r="DB14" s="659"/>
      <c r="DC14" s="659"/>
      <c r="DD14" s="627">
        <v>112566</v>
      </c>
      <c r="DE14" s="622"/>
      <c r="DF14" s="622"/>
      <c r="DG14" s="622"/>
      <c r="DH14" s="622"/>
      <c r="DI14" s="622"/>
      <c r="DJ14" s="622"/>
      <c r="DK14" s="622"/>
      <c r="DL14" s="622"/>
      <c r="DM14" s="622"/>
      <c r="DN14" s="622"/>
      <c r="DO14" s="622"/>
      <c r="DP14" s="623"/>
      <c r="DQ14" s="627">
        <v>529390</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165769</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2001178</v>
      </c>
      <c r="CS15" s="622"/>
      <c r="CT15" s="622"/>
      <c r="CU15" s="622"/>
      <c r="CV15" s="622"/>
      <c r="CW15" s="622"/>
      <c r="CX15" s="622"/>
      <c r="CY15" s="623"/>
      <c r="CZ15" s="659">
        <v>9.8000000000000007</v>
      </c>
      <c r="DA15" s="659"/>
      <c r="DB15" s="659"/>
      <c r="DC15" s="659"/>
      <c r="DD15" s="627">
        <v>686181</v>
      </c>
      <c r="DE15" s="622"/>
      <c r="DF15" s="622"/>
      <c r="DG15" s="622"/>
      <c r="DH15" s="622"/>
      <c r="DI15" s="622"/>
      <c r="DJ15" s="622"/>
      <c r="DK15" s="622"/>
      <c r="DL15" s="622"/>
      <c r="DM15" s="622"/>
      <c r="DN15" s="622"/>
      <c r="DO15" s="622"/>
      <c r="DP15" s="623"/>
      <c r="DQ15" s="627">
        <v>1310363</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22199</v>
      </c>
      <c r="S16" s="622"/>
      <c r="T16" s="622"/>
      <c r="U16" s="622"/>
      <c r="V16" s="622"/>
      <c r="W16" s="622"/>
      <c r="X16" s="622"/>
      <c r="Y16" s="623"/>
      <c r="Z16" s="659">
        <v>0.1</v>
      </c>
      <c r="AA16" s="659"/>
      <c r="AB16" s="659"/>
      <c r="AC16" s="659"/>
      <c r="AD16" s="660">
        <v>22199</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v>48468</v>
      </c>
      <c r="BH16" s="622"/>
      <c r="BI16" s="622"/>
      <c r="BJ16" s="622"/>
      <c r="BK16" s="622"/>
      <c r="BL16" s="622"/>
      <c r="BM16" s="622"/>
      <c r="BN16" s="623"/>
      <c r="BO16" s="659">
        <v>1.3</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1391286</v>
      </c>
      <c r="CS16" s="622"/>
      <c r="CT16" s="622"/>
      <c r="CU16" s="622"/>
      <c r="CV16" s="622"/>
      <c r="CW16" s="622"/>
      <c r="CX16" s="622"/>
      <c r="CY16" s="623"/>
      <c r="CZ16" s="659">
        <v>6.8</v>
      </c>
      <c r="DA16" s="659"/>
      <c r="DB16" s="659"/>
      <c r="DC16" s="659"/>
      <c r="DD16" s="627" t="s">
        <v>122</v>
      </c>
      <c r="DE16" s="622"/>
      <c r="DF16" s="622"/>
      <c r="DG16" s="622"/>
      <c r="DH16" s="622"/>
      <c r="DI16" s="622"/>
      <c r="DJ16" s="622"/>
      <c r="DK16" s="622"/>
      <c r="DL16" s="622"/>
      <c r="DM16" s="622"/>
      <c r="DN16" s="622"/>
      <c r="DO16" s="622"/>
      <c r="DP16" s="623"/>
      <c r="DQ16" s="627">
        <v>691301</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57399</v>
      </c>
      <c r="S17" s="622"/>
      <c r="T17" s="622"/>
      <c r="U17" s="622"/>
      <c r="V17" s="622"/>
      <c r="W17" s="622"/>
      <c r="X17" s="622"/>
      <c r="Y17" s="623"/>
      <c r="Z17" s="659">
        <v>0.2</v>
      </c>
      <c r="AA17" s="659"/>
      <c r="AB17" s="659"/>
      <c r="AC17" s="659"/>
      <c r="AD17" s="660">
        <v>57399</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1715225</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1643121</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8743</v>
      </c>
      <c r="S18" s="622"/>
      <c r="T18" s="622"/>
      <c r="U18" s="622"/>
      <c r="V18" s="622"/>
      <c r="W18" s="622"/>
      <c r="X18" s="622"/>
      <c r="Y18" s="623"/>
      <c r="Z18" s="659">
        <v>0</v>
      </c>
      <c r="AA18" s="659"/>
      <c r="AB18" s="659"/>
      <c r="AC18" s="659"/>
      <c r="AD18" s="660">
        <v>8743</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8743</v>
      </c>
      <c r="S19" s="622"/>
      <c r="T19" s="622"/>
      <c r="U19" s="622"/>
      <c r="V19" s="622"/>
      <c r="W19" s="622"/>
      <c r="X19" s="622"/>
      <c r="Y19" s="623"/>
      <c r="Z19" s="659">
        <v>0</v>
      </c>
      <c r="AA19" s="659"/>
      <c r="AB19" s="659"/>
      <c r="AC19" s="659"/>
      <c r="AD19" s="660">
        <v>8743</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88926</v>
      </c>
      <c r="BH19" s="622"/>
      <c r="BI19" s="622"/>
      <c r="BJ19" s="622"/>
      <c r="BK19" s="622"/>
      <c r="BL19" s="622"/>
      <c r="BM19" s="622"/>
      <c r="BN19" s="623"/>
      <c r="BO19" s="659">
        <v>2.4</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88926</v>
      </c>
      <c r="BH20" s="622"/>
      <c r="BI20" s="622"/>
      <c r="BJ20" s="622"/>
      <c r="BK20" s="622"/>
      <c r="BL20" s="622"/>
      <c r="BM20" s="622"/>
      <c r="BN20" s="623"/>
      <c r="BO20" s="659">
        <v>2.4</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20499748</v>
      </c>
      <c r="CS20" s="622"/>
      <c r="CT20" s="622"/>
      <c r="CU20" s="622"/>
      <c r="CV20" s="622"/>
      <c r="CW20" s="622"/>
      <c r="CX20" s="622"/>
      <c r="CY20" s="623"/>
      <c r="CZ20" s="659">
        <v>100</v>
      </c>
      <c r="DA20" s="659"/>
      <c r="DB20" s="659"/>
      <c r="DC20" s="659"/>
      <c r="DD20" s="627">
        <v>3915001</v>
      </c>
      <c r="DE20" s="622"/>
      <c r="DF20" s="622"/>
      <c r="DG20" s="622"/>
      <c r="DH20" s="622"/>
      <c r="DI20" s="622"/>
      <c r="DJ20" s="622"/>
      <c r="DK20" s="622"/>
      <c r="DL20" s="622"/>
      <c r="DM20" s="622"/>
      <c r="DN20" s="622"/>
      <c r="DO20" s="622"/>
      <c r="DP20" s="623"/>
      <c r="DQ20" s="627">
        <v>12736838</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6752893</v>
      </c>
      <c r="S21" s="622"/>
      <c r="T21" s="622"/>
      <c r="U21" s="622"/>
      <c r="V21" s="622"/>
      <c r="W21" s="622"/>
      <c r="X21" s="622"/>
      <c r="Y21" s="623"/>
      <c r="Z21" s="659">
        <v>29.3</v>
      </c>
      <c r="AA21" s="659"/>
      <c r="AB21" s="659"/>
      <c r="AC21" s="659"/>
      <c r="AD21" s="660">
        <v>5324044</v>
      </c>
      <c r="AE21" s="660"/>
      <c r="AF21" s="660"/>
      <c r="AG21" s="660"/>
      <c r="AH21" s="660"/>
      <c r="AI21" s="660"/>
      <c r="AJ21" s="660"/>
      <c r="AK21" s="660"/>
      <c r="AL21" s="624">
        <v>54.1</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1047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5324044</v>
      </c>
      <c r="S22" s="622"/>
      <c r="T22" s="622"/>
      <c r="U22" s="622"/>
      <c r="V22" s="622"/>
      <c r="W22" s="622"/>
      <c r="X22" s="622"/>
      <c r="Y22" s="623"/>
      <c r="Z22" s="659">
        <v>23.1</v>
      </c>
      <c r="AA22" s="659"/>
      <c r="AB22" s="659"/>
      <c r="AC22" s="659"/>
      <c r="AD22" s="660">
        <v>5324044</v>
      </c>
      <c r="AE22" s="660"/>
      <c r="AF22" s="660"/>
      <c r="AG22" s="660"/>
      <c r="AH22" s="660"/>
      <c r="AI22" s="660"/>
      <c r="AJ22" s="660"/>
      <c r="AK22" s="660"/>
      <c r="AL22" s="624">
        <v>54.1</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1428849</v>
      </c>
      <c r="S23" s="622"/>
      <c r="T23" s="622"/>
      <c r="U23" s="622"/>
      <c r="V23" s="622"/>
      <c r="W23" s="622"/>
      <c r="X23" s="622"/>
      <c r="Y23" s="623"/>
      <c r="Z23" s="659">
        <v>6.2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87879</v>
      </c>
      <c r="BH23" s="622"/>
      <c r="BI23" s="622"/>
      <c r="BJ23" s="622"/>
      <c r="BK23" s="622"/>
      <c r="BL23" s="622"/>
      <c r="BM23" s="622"/>
      <c r="BN23" s="623"/>
      <c r="BO23" s="659">
        <v>2.4</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7163845</v>
      </c>
      <c r="CS24" s="677"/>
      <c r="CT24" s="677"/>
      <c r="CU24" s="677"/>
      <c r="CV24" s="677"/>
      <c r="CW24" s="677"/>
      <c r="CX24" s="677"/>
      <c r="CY24" s="702"/>
      <c r="CZ24" s="703">
        <v>34.9</v>
      </c>
      <c r="DA24" s="685"/>
      <c r="DB24" s="685"/>
      <c r="DC24" s="705"/>
      <c r="DD24" s="701">
        <v>5444580</v>
      </c>
      <c r="DE24" s="677"/>
      <c r="DF24" s="677"/>
      <c r="DG24" s="677"/>
      <c r="DH24" s="677"/>
      <c r="DI24" s="677"/>
      <c r="DJ24" s="677"/>
      <c r="DK24" s="702"/>
      <c r="DL24" s="701">
        <v>5136602</v>
      </c>
      <c r="DM24" s="677"/>
      <c r="DN24" s="677"/>
      <c r="DO24" s="677"/>
      <c r="DP24" s="677"/>
      <c r="DQ24" s="677"/>
      <c r="DR24" s="677"/>
      <c r="DS24" s="677"/>
      <c r="DT24" s="677"/>
      <c r="DU24" s="677"/>
      <c r="DV24" s="702"/>
      <c r="DW24" s="703">
        <v>51.9</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11341421</v>
      </c>
      <c r="S25" s="622"/>
      <c r="T25" s="622"/>
      <c r="U25" s="622"/>
      <c r="V25" s="622"/>
      <c r="W25" s="622"/>
      <c r="X25" s="622"/>
      <c r="Y25" s="623"/>
      <c r="Z25" s="659">
        <v>49.2</v>
      </c>
      <c r="AA25" s="659"/>
      <c r="AB25" s="659"/>
      <c r="AC25" s="659"/>
      <c r="AD25" s="660">
        <v>9824693</v>
      </c>
      <c r="AE25" s="660"/>
      <c r="AF25" s="660"/>
      <c r="AG25" s="660"/>
      <c r="AH25" s="660"/>
      <c r="AI25" s="660"/>
      <c r="AJ25" s="660"/>
      <c r="AK25" s="660"/>
      <c r="AL25" s="624">
        <v>99.8</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3081013</v>
      </c>
      <c r="CS25" s="634"/>
      <c r="CT25" s="634"/>
      <c r="CU25" s="634"/>
      <c r="CV25" s="634"/>
      <c r="CW25" s="634"/>
      <c r="CX25" s="634"/>
      <c r="CY25" s="635"/>
      <c r="CZ25" s="624">
        <v>15</v>
      </c>
      <c r="DA25" s="636"/>
      <c r="DB25" s="636"/>
      <c r="DC25" s="637"/>
      <c r="DD25" s="627">
        <v>2884049</v>
      </c>
      <c r="DE25" s="634"/>
      <c r="DF25" s="634"/>
      <c r="DG25" s="634"/>
      <c r="DH25" s="634"/>
      <c r="DI25" s="634"/>
      <c r="DJ25" s="634"/>
      <c r="DK25" s="635"/>
      <c r="DL25" s="627">
        <v>2854239</v>
      </c>
      <c r="DM25" s="634"/>
      <c r="DN25" s="634"/>
      <c r="DO25" s="634"/>
      <c r="DP25" s="634"/>
      <c r="DQ25" s="634"/>
      <c r="DR25" s="634"/>
      <c r="DS25" s="634"/>
      <c r="DT25" s="634"/>
      <c r="DU25" s="634"/>
      <c r="DV25" s="635"/>
      <c r="DW25" s="624">
        <v>28.8</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3445</v>
      </c>
      <c r="S26" s="622"/>
      <c r="T26" s="622"/>
      <c r="U26" s="622"/>
      <c r="V26" s="622"/>
      <c r="W26" s="622"/>
      <c r="X26" s="622"/>
      <c r="Y26" s="623"/>
      <c r="Z26" s="659">
        <v>0</v>
      </c>
      <c r="AA26" s="659"/>
      <c r="AB26" s="659"/>
      <c r="AC26" s="659"/>
      <c r="AD26" s="660">
        <v>3445</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1879745</v>
      </c>
      <c r="CS26" s="622"/>
      <c r="CT26" s="622"/>
      <c r="CU26" s="622"/>
      <c r="CV26" s="622"/>
      <c r="CW26" s="622"/>
      <c r="CX26" s="622"/>
      <c r="CY26" s="623"/>
      <c r="CZ26" s="624">
        <v>9.1999999999999993</v>
      </c>
      <c r="DA26" s="636"/>
      <c r="DB26" s="636"/>
      <c r="DC26" s="637"/>
      <c r="DD26" s="627">
        <v>1778426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45282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3653601</v>
      </c>
      <c r="BH27" s="622"/>
      <c r="BI27" s="622"/>
      <c r="BJ27" s="622"/>
      <c r="BK27" s="622"/>
      <c r="BL27" s="622"/>
      <c r="BM27" s="622"/>
      <c r="BN27" s="623"/>
      <c r="BO27" s="659">
        <v>100</v>
      </c>
      <c r="BP27" s="659"/>
      <c r="BQ27" s="659"/>
      <c r="BR27" s="659"/>
      <c r="BS27" s="660">
        <v>28537</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2367607</v>
      </c>
      <c r="CS27" s="634"/>
      <c r="CT27" s="634"/>
      <c r="CU27" s="634"/>
      <c r="CV27" s="634"/>
      <c r="CW27" s="634"/>
      <c r="CX27" s="634"/>
      <c r="CY27" s="635"/>
      <c r="CZ27" s="624">
        <v>11.5</v>
      </c>
      <c r="DA27" s="636"/>
      <c r="DB27" s="636"/>
      <c r="DC27" s="637"/>
      <c r="DD27" s="627">
        <v>917410</v>
      </c>
      <c r="DE27" s="634"/>
      <c r="DF27" s="634"/>
      <c r="DG27" s="634"/>
      <c r="DH27" s="634"/>
      <c r="DI27" s="634"/>
      <c r="DJ27" s="634"/>
      <c r="DK27" s="635"/>
      <c r="DL27" s="627">
        <v>639242</v>
      </c>
      <c r="DM27" s="634"/>
      <c r="DN27" s="634"/>
      <c r="DO27" s="634"/>
      <c r="DP27" s="634"/>
      <c r="DQ27" s="634"/>
      <c r="DR27" s="634"/>
      <c r="DS27" s="634"/>
      <c r="DT27" s="634"/>
      <c r="DU27" s="634"/>
      <c r="DV27" s="635"/>
      <c r="DW27" s="624">
        <v>6.5</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257761</v>
      </c>
      <c r="S28" s="622"/>
      <c r="T28" s="622"/>
      <c r="U28" s="622"/>
      <c r="V28" s="622"/>
      <c r="W28" s="622"/>
      <c r="X28" s="622"/>
      <c r="Y28" s="623"/>
      <c r="Z28" s="659">
        <v>1.1000000000000001</v>
      </c>
      <c r="AA28" s="659"/>
      <c r="AB28" s="659"/>
      <c r="AC28" s="659"/>
      <c r="AD28" s="660">
        <v>15315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1715225</v>
      </c>
      <c r="CS28" s="622"/>
      <c r="CT28" s="622"/>
      <c r="CU28" s="622"/>
      <c r="CV28" s="622"/>
      <c r="CW28" s="622"/>
      <c r="CX28" s="622"/>
      <c r="CY28" s="623"/>
      <c r="CZ28" s="624">
        <v>8.4</v>
      </c>
      <c r="DA28" s="636"/>
      <c r="DB28" s="636"/>
      <c r="DC28" s="637"/>
      <c r="DD28" s="627">
        <v>1643121</v>
      </c>
      <c r="DE28" s="622"/>
      <c r="DF28" s="622"/>
      <c r="DG28" s="622"/>
      <c r="DH28" s="622"/>
      <c r="DI28" s="622"/>
      <c r="DJ28" s="622"/>
      <c r="DK28" s="623"/>
      <c r="DL28" s="627">
        <v>1643121</v>
      </c>
      <c r="DM28" s="622"/>
      <c r="DN28" s="622"/>
      <c r="DO28" s="622"/>
      <c r="DP28" s="622"/>
      <c r="DQ28" s="622"/>
      <c r="DR28" s="622"/>
      <c r="DS28" s="622"/>
      <c r="DT28" s="622"/>
      <c r="DU28" s="622"/>
      <c r="DV28" s="623"/>
      <c r="DW28" s="624">
        <v>16.600000000000001</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60695</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1715206</v>
      </c>
      <c r="CS29" s="634"/>
      <c r="CT29" s="634"/>
      <c r="CU29" s="634"/>
      <c r="CV29" s="634"/>
      <c r="CW29" s="634"/>
      <c r="CX29" s="634"/>
      <c r="CY29" s="635"/>
      <c r="CZ29" s="624">
        <v>8.4</v>
      </c>
      <c r="DA29" s="636"/>
      <c r="DB29" s="636"/>
      <c r="DC29" s="637"/>
      <c r="DD29" s="627">
        <v>1643102</v>
      </c>
      <c r="DE29" s="634"/>
      <c r="DF29" s="634"/>
      <c r="DG29" s="634"/>
      <c r="DH29" s="634"/>
      <c r="DI29" s="634"/>
      <c r="DJ29" s="634"/>
      <c r="DK29" s="635"/>
      <c r="DL29" s="627">
        <v>1643102</v>
      </c>
      <c r="DM29" s="634"/>
      <c r="DN29" s="634"/>
      <c r="DO29" s="634"/>
      <c r="DP29" s="634"/>
      <c r="DQ29" s="634"/>
      <c r="DR29" s="634"/>
      <c r="DS29" s="634"/>
      <c r="DT29" s="634"/>
      <c r="DU29" s="634"/>
      <c r="DV29" s="635"/>
      <c r="DW29" s="624">
        <v>16.600000000000001</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2586135</v>
      </c>
      <c r="S30" s="622"/>
      <c r="T30" s="622"/>
      <c r="U30" s="622"/>
      <c r="V30" s="622"/>
      <c r="W30" s="622"/>
      <c r="X30" s="622"/>
      <c r="Y30" s="623"/>
      <c r="Z30" s="659">
        <v>11.2</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1651029</v>
      </c>
      <c r="CS30" s="622"/>
      <c r="CT30" s="622"/>
      <c r="CU30" s="622"/>
      <c r="CV30" s="622"/>
      <c r="CW30" s="622"/>
      <c r="CX30" s="622"/>
      <c r="CY30" s="623"/>
      <c r="CZ30" s="624">
        <v>8.1</v>
      </c>
      <c r="DA30" s="636"/>
      <c r="DB30" s="636"/>
      <c r="DC30" s="637"/>
      <c r="DD30" s="627">
        <v>1586209</v>
      </c>
      <c r="DE30" s="622"/>
      <c r="DF30" s="622"/>
      <c r="DG30" s="622"/>
      <c r="DH30" s="622"/>
      <c r="DI30" s="622"/>
      <c r="DJ30" s="622"/>
      <c r="DK30" s="623"/>
      <c r="DL30" s="627">
        <v>1586209</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297</v>
      </c>
      <c r="AQ31" s="692"/>
      <c r="AR31" s="692"/>
      <c r="AS31" s="692"/>
      <c r="AT31" s="693" t="s">
        <v>298</v>
      </c>
      <c r="AU31" s="216"/>
      <c r="AV31" s="216"/>
      <c r="AW31" s="216"/>
      <c r="AX31" s="679" t="s">
        <v>176</v>
      </c>
      <c r="AY31" s="680"/>
      <c r="AZ31" s="680"/>
      <c r="BA31" s="680"/>
      <c r="BB31" s="680"/>
      <c r="BC31" s="680"/>
      <c r="BD31" s="680"/>
      <c r="BE31" s="680"/>
      <c r="BF31" s="681"/>
      <c r="BG31" s="683">
        <v>99.3</v>
      </c>
      <c r="BH31" s="684"/>
      <c r="BI31" s="684"/>
      <c r="BJ31" s="684"/>
      <c r="BK31" s="684"/>
      <c r="BL31" s="684"/>
      <c r="BM31" s="685">
        <v>97.9</v>
      </c>
      <c r="BN31" s="684"/>
      <c r="BO31" s="684"/>
      <c r="BP31" s="684"/>
      <c r="BQ31" s="686"/>
      <c r="BR31" s="683">
        <v>99.3</v>
      </c>
      <c r="BS31" s="684"/>
      <c r="BT31" s="684"/>
      <c r="BU31" s="684"/>
      <c r="BV31" s="684"/>
      <c r="BW31" s="684"/>
      <c r="BX31" s="685">
        <v>96.1</v>
      </c>
      <c r="BY31" s="684"/>
      <c r="BZ31" s="684"/>
      <c r="CA31" s="684"/>
      <c r="CB31" s="686"/>
      <c r="CD31" s="642"/>
      <c r="CE31" s="643"/>
      <c r="CF31" s="618" t="s">
        <v>299</v>
      </c>
      <c r="CG31" s="619"/>
      <c r="CH31" s="619"/>
      <c r="CI31" s="619"/>
      <c r="CJ31" s="619"/>
      <c r="CK31" s="619"/>
      <c r="CL31" s="619"/>
      <c r="CM31" s="619"/>
      <c r="CN31" s="619"/>
      <c r="CO31" s="619"/>
      <c r="CP31" s="619"/>
      <c r="CQ31" s="620"/>
      <c r="CR31" s="621">
        <v>64177</v>
      </c>
      <c r="CS31" s="634"/>
      <c r="CT31" s="634"/>
      <c r="CU31" s="634"/>
      <c r="CV31" s="634"/>
      <c r="CW31" s="634"/>
      <c r="CX31" s="634"/>
      <c r="CY31" s="635"/>
      <c r="CZ31" s="624">
        <v>0.3</v>
      </c>
      <c r="DA31" s="636"/>
      <c r="DB31" s="636"/>
      <c r="DC31" s="637"/>
      <c r="DD31" s="627">
        <v>56893</v>
      </c>
      <c r="DE31" s="634"/>
      <c r="DF31" s="634"/>
      <c r="DG31" s="634"/>
      <c r="DH31" s="634"/>
      <c r="DI31" s="634"/>
      <c r="DJ31" s="634"/>
      <c r="DK31" s="635"/>
      <c r="DL31" s="627">
        <v>56893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1212181</v>
      </c>
      <c r="S32" s="622"/>
      <c r="T32" s="622"/>
      <c r="U32" s="622"/>
      <c r="V32" s="622"/>
      <c r="W32" s="622"/>
      <c r="X32" s="622"/>
      <c r="Y32" s="623"/>
      <c r="Z32" s="659">
        <v>5.3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2" t="s">
        <v>301</v>
      </c>
      <c r="AX32" s="618" t="s">
        <v>302</v>
      </c>
      <c r="AY32" s="619"/>
      <c r="AZ32" s="619"/>
      <c r="BA32" s="619"/>
      <c r="BB32" s="619"/>
      <c r="BC32" s="619"/>
      <c r="BD32" s="619"/>
      <c r="BE32" s="619"/>
      <c r="BF32" s="620"/>
      <c r="BG32" s="687">
        <v>99.3</v>
      </c>
      <c r="BH32" s="634"/>
      <c r="BI32" s="634"/>
      <c r="BJ32" s="634"/>
      <c r="BK32" s="634"/>
      <c r="BL32" s="634"/>
      <c r="BM32" s="625">
        <v>98.6</v>
      </c>
      <c r="BN32" s="634"/>
      <c r="BO32" s="634"/>
      <c r="BP32" s="634"/>
      <c r="BQ32" s="657"/>
      <c r="BR32" s="687">
        <v>99.4</v>
      </c>
      <c r="BS32" s="634"/>
      <c r="BT32" s="634"/>
      <c r="BU32" s="634"/>
      <c r="BV32" s="634"/>
      <c r="BW32" s="634"/>
      <c r="BX32" s="625">
        <v>99</v>
      </c>
      <c r="BY32" s="634"/>
      <c r="BZ32" s="634"/>
      <c r="CA32" s="634"/>
      <c r="CB32" s="657"/>
      <c r="CD32" s="644"/>
      <c r="CE32" s="645"/>
      <c r="CF32" s="618" t="s">
        <v>303</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59781</v>
      </c>
      <c r="S33" s="622"/>
      <c r="T33" s="622"/>
      <c r="U33" s="622"/>
      <c r="V33" s="622"/>
      <c r="W33" s="622"/>
      <c r="X33" s="622"/>
      <c r="Y33" s="623"/>
      <c r="Z33" s="659">
        <v>0.3</v>
      </c>
      <c r="AA33" s="659"/>
      <c r="AB33" s="659"/>
      <c r="AC33" s="659"/>
      <c r="AD33" s="660">
        <v>5636</v>
      </c>
      <c r="AE33" s="660"/>
      <c r="AF33" s="660"/>
      <c r="AG33" s="660"/>
      <c r="AH33" s="660"/>
      <c r="AI33" s="660"/>
      <c r="AJ33" s="660"/>
      <c r="AK33" s="660"/>
      <c r="AL33" s="624">
        <v>0.1</v>
      </c>
      <c r="AM33" s="625"/>
      <c r="AN33" s="625"/>
      <c r="AO33" s="661"/>
      <c r="AP33" s="664"/>
      <c r="AQ33" s="665"/>
      <c r="AR33" s="665"/>
      <c r="AS33" s="665"/>
      <c r="AT33" s="695"/>
      <c r="AU33" s="217"/>
      <c r="AV33" s="217"/>
      <c r="AW33" s="217"/>
      <c r="AX33" s="602" t="s">
        <v>305</v>
      </c>
      <c r="AY33" s="603"/>
      <c r="AZ33" s="603"/>
      <c r="BA33" s="603"/>
      <c r="BB33" s="603"/>
      <c r="BC33" s="603"/>
      <c r="BD33" s="603"/>
      <c r="BE33" s="603"/>
      <c r="BF33" s="604"/>
      <c r="BG33" s="682">
        <v>99.2</v>
      </c>
      <c r="BH33" s="606"/>
      <c r="BI33" s="606"/>
      <c r="BJ33" s="606"/>
      <c r="BK33" s="606"/>
      <c r="BL33" s="606"/>
      <c r="BM33" s="652">
        <v>97.2</v>
      </c>
      <c r="BN33" s="606"/>
      <c r="BO33" s="606"/>
      <c r="BP33" s="606"/>
      <c r="BQ33" s="669"/>
      <c r="BR33" s="682">
        <v>99.1</v>
      </c>
      <c r="BS33" s="606"/>
      <c r="BT33" s="606"/>
      <c r="BU33" s="606"/>
      <c r="BV33" s="606"/>
      <c r="BW33" s="606"/>
      <c r="BX33" s="652">
        <v>94.2</v>
      </c>
      <c r="BY33" s="606"/>
      <c r="BZ33" s="606"/>
      <c r="CA33" s="606"/>
      <c r="CB33" s="669"/>
      <c r="CD33" s="618" t="s">
        <v>306</v>
      </c>
      <c r="CE33" s="619"/>
      <c r="CF33" s="619"/>
      <c r="CG33" s="619"/>
      <c r="CH33" s="619"/>
      <c r="CI33" s="619"/>
      <c r="CJ33" s="619"/>
      <c r="CK33" s="619"/>
      <c r="CL33" s="619"/>
      <c r="CM33" s="619"/>
      <c r="CN33" s="619"/>
      <c r="CO33" s="619"/>
      <c r="CP33" s="619"/>
      <c r="CQ33" s="620"/>
      <c r="CR33" s="621">
        <v>8029616</v>
      </c>
      <c r="CS33" s="634"/>
      <c r="CT33" s="634"/>
      <c r="CU33" s="634"/>
      <c r="CV33" s="634"/>
      <c r="CW33" s="634"/>
      <c r="CX33" s="634"/>
      <c r="CY33" s="635"/>
      <c r="CZ33" s="624">
        <v>39.200000000000003</v>
      </c>
      <c r="DA33" s="636"/>
      <c r="DB33" s="636"/>
      <c r="DC33" s="637"/>
      <c r="DD33" s="627">
        <v>6160190</v>
      </c>
      <c r="DE33" s="634"/>
      <c r="DF33" s="634"/>
      <c r="DG33" s="634"/>
      <c r="DH33" s="634"/>
      <c r="DI33" s="634"/>
      <c r="DJ33" s="634"/>
      <c r="DK33" s="635"/>
      <c r="DL33" s="627">
        <v>4566218</v>
      </c>
      <c r="DM33" s="634"/>
      <c r="DN33" s="634"/>
      <c r="DO33" s="634"/>
      <c r="DP33" s="634"/>
      <c r="DQ33" s="634"/>
      <c r="DR33" s="634"/>
      <c r="DS33" s="634"/>
      <c r="DT33" s="634"/>
      <c r="DU33" s="634"/>
      <c r="DV33" s="635"/>
      <c r="DW33" s="624">
        <v>46.1</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104329</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308</v>
      </c>
      <c r="CE34" s="619"/>
      <c r="CF34" s="619"/>
      <c r="CG34" s="619"/>
      <c r="CH34" s="619"/>
      <c r="CI34" s="619"/>
      <c r="CJ34" s="619"/>
      <c r="CK34" s="619"/>
      <c r="CL34" s="619"/>
      <c r="CM34" s="619"/>
      <c r="CN34" s="619"/>
      <c r="CO34" s="619"/>
      <c r="CP34" s="619"/>
      <c r="CQ34" s="620"/>
      <c r="CR34" s="621">
        <v>2963307</v>
      </c>
      <c r="CS34" s="622"/>
      <c r="CT34" s="622"/>
      <c r="CU34" s="622"/>
      <c r="CV34" s="622"/>
      <c r="CW34" s="622"/>
      <c r="CX34" s="622"/>
      <c r="CY34" s="623"/>
      <c r="CZ34" s="624">
        <v>14.5</v>
      </c>
      <c r="DA34" s="636"/>
      <c r="DB34" s="636"/>
      <c r="DC34" s="637"/>
      <c r="DD34" s="627">
        <v>2153697</v>
      </c>
      <c r="DE34" s="622"/>
      <c r="DF34" s="622"/>
      <c r="DG34" s="622"/>
      <c r="DH34" s="622"/>
      <c r="DI34" s="622"/>
      <c r="DJ34" s="622"/>
      <c r="DK34" s="623"/>
      <c r="DL34" s="627">
        <v>1647452</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1416482</v>
      </c>
      <c r="S35" s="622"/>
      <c r="T35" s="622"/>
      <c r="U35" s="622"/>
      <c r="V35" s="622"/>
      <c r="W35" s="622"/>
      <c r="X35" s="622"/>
      <c r="Y35" s="623"/>
      <c r="Z35" s="659">
        <v>6.1</v>
      </c>
      <c r="AA35" s="659"/>
      <c r="AB35" s="659"/>
      <c r="AC35" s="659"/>
      <c r="AD35" s="660" t="s">
        <v>122</v>
      </c>
      <c r="AE35" s="660"/>
      <c r="AF35" s="660"/>
      <c r="AG35" s="660"/>
      <c r="AH35" s="660"/>
      <c r="AI35" s="660"/>
      <c r="AJ35" s="660"/>
      <c r="AK35" s="660"/>
      <c r="AL35" s="624" t="s">
        <v>122</v>
      </c>
      <c r="AM35" s="625"/>
      <c r="AN35" s="625"/>
      <c r="AO35" s="661"/>
      <c r="AP35" s="220"/>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141570</v>
      </c>
      <c r="CS35" s="634"/>
      <c r="CT35" s="634"/>
      <c r="CU35" s="634"/>
      <c r="CV35" s="634"/>
      <c r="CW35" s="634"/>
      <c r="CX35" s="634"/>
      <c r="CY35" s="635"/>
      <c r="CZ35" s="624">
        <v>0.7</v>
      </c>
      <c r="DA35" s="636"/>
      <c r="DB35" s="636"/>
      <c r="DC35" s="637"/>
      <c r="DD35" s="627">
        <v>92697</v>
      </c>
      <c r="DE35" s="634"/>
      <c r="DF35" s="634"/>
      <c r="DG35" s="634"/>
      <c r="DH35" s="634"/>
      <c r="DI35" s="634"/>
      <c r="DJ35" s="634"/>
      <c r="DK35" s="635"/>
      <c r="DL35" s="627">
        <v>88104</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603842</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0"/>
      <c r="AQ36" s="670" t="s">
        <v>314</v>
      </c>
      <c r="AR36" s="671"/>
      <c r="AS36" s="671"/>
      <c r="AT36" s="671"/>
      <c r="AU36" s="671"/>
      <c r="AV36" s="671"/>
      <c r="AW36" s="671"/>
      <c r="AX36" s="671"/>
      <c r="AY36" s="672"/>
      <c r="AZ36" s="676">
        <v>3188427</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30826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3042599</v>
      </c>
      <c r="CS36" s="622"/>
      <c r="CT36" s="622"/>
      <c r="CU36" s="622"/>
      <c r="CV36" s="622"/>
      <c r="CW36" s="622"/>
      <c r="CX36" s="622"/>
      <c r="CY36" s="623"/>
      <c r="CZ36" s="624">
        <v>14.8</v>
      </c>
      <c r="DA36" s="636"/>
      <c r="DB36" s="636"/>
      <c r="DC36" s="637"/>
      <c r="DD36" s="627">
        <v>2474288</v>
      </c>
      <c r="DE36" s="622"/>
      <c r="DF36" s="622"/>
      <c r="DG36" s="622"/>
      <c r="DH36" s="622"/>
      <c r="DI36" s="622"/>
      <c r="DJ36" s="622"/>
      <c r="DK36" s="623"/>
      <c r="DL36" s="627">
        <v>1741306</v>
      </c>
      <c r="DM36" s="622"/>
      <c r="DN36" s="622"/>
      <c r="DO36" s="622"/>
      <c r="DP36" s="622"/>
      <c r="DQ36" s="622"/>
      <c r="DR36" s="622"/>
      <c r="DS36" s="622"/>
      <c r="DT36" s="622"/>
      <c r="DU36" s="622"/>
      <c r="DV36" s="623"/>
      <c r="DW36" s="624">
        <v>17.600000000000001</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355737</v>
      </c>
      <c r="S37" s="622"/>
      <c r="T37" s="622"/>
      <c r="U37" s="622"/>
      <c r="V37" s="622"/>
      <c r="W37" s="622"/>
      <c r="X37" s="622"/>
      <c r="Y37" s="623"/>
      <c r="Z37" s="659">
        <v>1.5</v>
      </c>
      <c r="AA37" s="659"/>
      <c r="AB37" s="659"/>
      <c r="AC37" s="659"/>
      <c r="AD37" s="660">
        <v>1</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995564</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-31497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25481</v>
      </c>
      <c r="CS37" s="634"/>
      <c r="CT37" s="634"/>
      <c r="CU37" s="634"/>
      <c r="CV37" s="634"/>
      <c r="CW37" s="634"/>
      <c r="CX37" s="634"/>
      <c r="CY37" s="635"/>
      <c r="CZ37" s="624">
        <v>0.1</v>
      </c>
      <c r="DA37" s="636"/>
      <c r="DB37" s="636"/>
      <c r="DC37" s="637"/>
      <c r="DD37" s="627">
        <v>25481</v>
      </c>
      <c r="DE37" s="634"/>
      <c r="DF37" s="634"/>
      <c r="DG37" s="634"/>
      <c r="DH37" s="634"/>
      <c r="DI37" s="634"/>
      <c r="DJ37" s="634"/>
      <c r="DK37" s="635"/>
      <c r="DL37" s="627">
        <v>25036</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5007800</v>
      </c>
      <c r="S38" s="622"/>
      <c r="T38" s="622"/>
      <c r="U38" s="622"/>
      <c r="V38" s="622"/>
      <c r="W38" s="622"/>
      <c r="X38" s="622"/>
      <c r="Y38" s="623"/>
      <c r="Z38" s="659">
        <v>21.7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447459</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3117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1381126</v>
      </c>
      <c r="CS38" s="622"/>
      <c r="CT38" s="622"/>
      <c r="CU38" s="622"/>
      <c r="CV38" s="622"/>
      <c r="CW38" s="622"/>
      <c r="CX38" s="622"/>
      <c r="CY38" s="623"/>
      <c r="CZ38" s="624">
        <v>6.7</v>
      </c>
      <c r="DA38" s="636"/>
      <c r="DB38" s="636"/>
      <c r="DC38" s="637"/>
      <c r="DD38" s="627">
        <v>1146733</v>
      </c>
      <c r="DE38" s="622"/>
      <c r="DF38" s="622"/>
      <c r="DG38" s="622"/>
      <c r="DH38" s="622"/>
      <c r="DI38" s="622"/>
      <c r="DJ38" s="622"/>
      <c r="DK38" s="623"/>
      <c r="DL38" s="627">
        <v>1089356</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338245</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4450</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113808</v>
      </c>
      <c r="CS39" s="634"/>
      <c r="CT39" s="634"/>
      <c r="CU39" s="634"/>
      <c r="CV39" s="634"/>
      <c r="CW39" s="634"/>
      <c r="CX39" s="634"/>
      <c r="CY39" s="635"/>
      <c r="CZ39" s="624">
        <v>0.6</v>
      </c>
      <c r="DA39" s="636"/>
      <c r="DB39" s="636"/>
      <c r="DC39" s="637"/>
      <c r="DD39" s="627">
        <v>47219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53900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26093</v>
      </c>
      <c r="BA40" s="622"/>
      <c r="BB40" s="622"/>
      <c r="BC40" s="622"/>
      <c r="BD40" s="634"/>
      <c r="BE40" s="634"/>
      <c r="BF40" s="657"/>
      <c r="BG40" s="662" t="s">
        <v>331</v>
      </c>
      <c r="BH40" s="663"/>
      <c r="BI40" s="663"/>
      <c r="BJ40" s="663"/>
      <c r="BK40" s="663"/>
      <c r="BL40" s="221"/>
      <c r="BM40" s="619" t="s">
        <v>332</v>
      </c>
      <c r="BN40" s="619"/>
      <c r="BO40" s="619"/>
      <c r="BP40" s="619"/>
      <c r="BQ40" s="619"/>
      <c r="BR40" s="619"/>
      <c r="BS40" s="619"/>
      <c r="BT40" s="619"/>
      <c r="BU40" s="620"/>
      <c r="BV40" s="621">
        <v>84</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387206</v>
      </c>
      <c r="CS40" s="622"/>
      <c r="CT40" s="622"/>
      <c r="CU40" s="622"/>
      <c r="CV40" s="622"/>
      <c r="CW40" s="622"/>
      <c r="CX40" s="622"/>
      <c r="CY40" s="623"/>
      <c r="CZ40" s="624">
        <v>1.9</v>
      </c>
      <c r="DA40" s="636"/>
      <c r="DB40" s="636"/>
      <c r="DC40" s="637"/>
      <c r="DD40" s="627">
        <v>245556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23054891</v>
      </c>
      <c r="S41" s="646"/>
      <c r="T41" s="646"/>
      <c r="U41" s="646"/>
      <c r="V41" s="646"/>
      <c r="W41" s="646"/>
      <c r="X41" s="646"/>
      <c r="Y41" s="649"/>
      <c r="Z41" s="650">
        <v>100</v>
      </c>
      <c r="AA41" s="650"/>
      <c r="AB41" s="650"/>
      <c r="AC41" s="650"/>
      <c r="AD41" s="651">
        <v>9849090</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263513</v>
      </c>
      <c r="BA41" s="622"/>
      <c r="BB41" s="622"/>
      <c r="BC41" s="622"/>
      <c r="BD41" s="634"/>
      <c r="BE41" s="634"/>
      <c r="BF41" s="657"/>
      <c r="BG41" s="662"/>
      <c r="BH41" s="663"/>
      <c r="BI41" s="663"/>
      <c r="BJ41" s="663"/>
      <c r="BK41" s="663"/>
      <c r="BL41" s="221"/>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1117553</v>
      </c>
      <c r="BA42" s="646"/>
      <c r="BB42" s="646"/>
      <c r="BC42" s="646"/>
      <c r="BD42" s="606"/>
      <c r="BE42" s="606"/>
      <c r="BF42" s="669"/>
      <c r="BG42" s="664"/>
      <c r="BH42" s="665"/>
      <c r="BI42" s="665"/>
      <c r="BJ42" s="665"/>
      <c r="BK42" s="665"/>
      <c r="BL42" s="222"/>
      <c r="BM42" s="603" t="s">
        <v>339</v>
      </c>
      <c r="BN42" s="603"/>
      <c r="BO42" s="603"/>
      <c r="BP42" s="603"/>
      <c r="BQ42" s="603"/>
      <c r="BR42" s="603"/>
      <c r="BS42" s="603"/>
      <c r="BT42" s="603"/>
      <c r="BU42" s="604"/>
      <c r="BV42" s="605">
        <v>528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5306287</v>
      </c>
      <c r="CS42" s="634"/>
      <c r="CT42" s="634"/>
      <c r="CU42" s="634"/>
      <c r="CV42" s="634"/>
      <c r="CW42" s="634"/>
      <c r="CX42" s="634"/>
      <c r="CY42" s="635"/>
      <c r="CZ42" s="624">
        <v>25.9</v>
      </c>
      <c r="DA42" s="636"/>
      <c r="DB42" s="636"/>
      <c r="DC42" s="637"/>
      <c r="DD42" s="627">
        <v>1132068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2" t="s">
        <v>341</v>
      </c>
      <c r="CD43" s="618" t="s">
        <v>342</v>
      </c>
      <c r="CE43" s="619"/>
      <c r="CF43" s="619"/>
      <c r="CG43" s="619"/>
      <c r="CH43" s="619"/>
      <c r="CI43" s="619"/>
      <c r="CJ43" s="619"/>
      <c r="CK43" s="619"/>
      <c r="CL43" s="619"/>
      <c r="CM43" s="619"/>
      <c r="CN43" s="619"/>
      <c r="CO43" s="619"/>
      <c r="CP43" s="619"/>
      <c r="CQ43" s="620"/>
      <c r="CR43" s="621">
        <v>138394</v>
      </c>
      <c r="CS43" s="634"/>
      <c r="CT43" s="634"/>
      <c r="CU43" s="634"/>
      <c r="CV43" s="634"/>
      <c r="CW43" s="634"/>
      <c r="CX43" s="634"/>
      <c r="CY43" s="635"/>
      <c r="CZ43" s="624">
        <v>0.7</v>
      </c>
      <c r="DA43" s="636"/>
      <c r="DB43" s="636"/>
      <c r="DC43" s="637"/>
      <c r="DD43" s="627">
        <v>138394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3915001</v>
      </c>
      <c r="CS44" s="622"/>
      <c r="CT44" s="622"/>
      <c r="CU44" s="622"/>
      <c r="CV44" s="622"/>
      <c r="CW44" s="622"/>
      <c r="CX44" s="622"/>
      <c r="CY44" s="623"/>
      <c r="CZ44" s="624">
        <v>19.100000000000001</v>
      </c>
      <c r="DA44" s="625"/>
      <c r="DB44" s="625"/>
      <c r="DC44" s="626"/>
      <c r="DD44" s="627">
        <v>440767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1145547</v>
      </c>
      <c r="CS45" s="634"/>
      <c r="CT45" s="634"/>
      <c r="CU45" s="634"/>
      <c r="CV45" s="634"/>
      <c r="CW45" s="634"/>
      <c r="CX45" s="634"/>
      <c r="CY45" s="635"/>
      <c r="CZ45" s="624">
        <v>5.6</v>
      </c>
      <c r="DA45" s="636"/>
      <c r="DB45" s="636"/>
      <c r="DC45" s="637"/>
      <c r="DD45" s="627">
        <v>107131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3"/>
      <c r="CD46" s="642"/>
      <c r="CE46" s="643"/>
      <c r="CF46" s="618" t="s">
        <v>347</v>
      </c>
      <c r="CG46" s="619"/>
      <c r="CH46" s="619"/>
      <c r="CI46" s="619"/>
      <c r="CJ46" s="619"/>
      <c r="CK46" s="619"/>
      <c r="CL46" s="619"/>
      <c r="CM46" s="619"/>
      <c r="CN46" s="619"/>
      <c r="CO46" s="619"/>
      <c r="CP46" s="619"/>
      <c r="CQ46" s="620"/>
      <c r="CR46" s="621">
        <v>2727093</v>
      </c>
      <c r="CS46" s="622"/>
      <c r="CT46" s="622"/>
      <c r="CU46" s="622"/>
      <c r="CV46" s="622"/>
      <c r="CW46" s="622"/>
      <c r="CX46" s="622"/>
      <c r="CY46" s="623"/>
      <c r="CZ46" s="624">
        <v>13.3</v>
      </c>
      <c r="DA46" s="625"/>
      <c r="DB46" s="625"/>
      <c r="DC46" s="626"/>
      <c r="DD46" s="627">
        <v>320163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3"/>
      <c r="CD47" s="642"/>
      <c r="CE47" s="643"/>
      <c r="CF47" s="618" t="s">
        <v>348</v>
      </c>
      <c r="CG47" s="619"/>
      <c r="CH47" s="619"/>
      <c r="CI47" s="619"/>
      <c r="CJ47" s="619"/>
      <c r="CK47" s="619"/>
      <c r="CL47" s="619"/>
      <c r="CM47" s="619"/>
      <c r="CN47" s="619"/>
      <c r="CO47" s="619"/>
      <c r="CP47" s="619"/>
      <c r="CQ47" s="620"/>
      <c r="CR47" s="621">
        <v>1391286</v>
      </c>
      <c r="CS47" s="634"/>
      <c r="CT47" s="634"/>
      <c r="CU47" s="634"/>
      <c r="CV47" s="634"/>
      <c r="CW47" s="634"/>
      <c r="CX47" s="634"/>
      <c r="CY47" s="635"/>
      <c r="CZ47" s="624">
        <v>6.8</v>
      </c>
      <c r="DA47" s="636"/>
      <c r="DB47" s="636"/>
      <c r="DC47" s="637"/>
      <c r="DD47" s="627">
        <v>691301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3"/>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3"/>
      <c r="CD49" s="602" t="s">
        <v>350</v>
      </c>
      <c r="CE49" s="603"/>
      <c r="CF49" s="603"/>
      <c r="CG49" s="603"/>
      <c r="CH49" s="603"/>
      <c r="CI49" s="603"/>
      <c r="CJ49" s="603"/>
      <c r="CK49" s="603"/>
      <c r="CL49" s="603"/>
      <c r="CM49" s="603"/>
      <c r="CN49" s="603"/>
      <c r="CO49" s="603"/>
      <c r="CP49" s="603"/>
      <c r="CQ49" s="604"/>
      <c r="CR49" s="605">
        <v>20499748</v>
      </c>
      <c r="CS49" s="606"/>
      <c r="CT49" s="606"/>
      <c r="CU49" s="606"/>
      <c r="CV49" s="606"/>
      <c r="CW49" s="606"/>
      <c r="CX49" s="606"/>
      <c r="CY49" s="607"/>
      <c r="CZ49" s="608">
        <v>100</v>
      </c>
      <c r="DA49" s="609"/>
      <c r="DB49" s="609"/>
      <c r="DC49" s="610"/>
      <c r="DD49" s="611">
        <v>12736838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NXA5mttBc+3E7lpvMWOJrqSuK7lAMQxjmCMN1dPeBKrZiUutsEp2f4Bli37Qtj561EHv2IbgrS2vi5AQo/G+g==" saltValue="S0Qt6krf021+mvAMSa64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AA33" sqref="AA33:AE33"/>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1" t="s">
        <v>352</v>
      </c>
      <c r="DK2" s="1092"/>
      <c r="DL2" s="1092"/>
      <c r="DM2" s="1092"/>
      <c r="DN2" s="1092"/>
      <c r="DO2" s="1093"/>
      <c r="DP2" s="226"/>
      <c r="DQ2" s="1091" t="s">
        <v>353</v>
      </c>
      <c r="DR2" s="1092"/>
      <c r="DS2" s="1092"/>
      <c r="DT2" s="1092"/>
      <c r="DU2" s="1092"/>
      <c r="DV2" s="1092"/>
      <c r="DW2" s="1092"/>
      <c r="DX2" s="1092"/>
      <c r="DY2" s="1092"/>
      <c r="DZ2" s="1093"/>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0"/>
      <c r="BA4" s="230"/>
      <c r="BB4" s="230"/>
      <c r="BC4" s="230"/>
      <c r="BD4" s="230"/>
      <c r="BE4" s="231"/>
      <c r="BF4" s="231"/>
      <c r="BG4" s="231"/>
      <c r="BH4" s="231"/>
      <c r="BI4" s="231"/>
      <c r="BJ4" s="231"/>
      <c r="BK4" s="231"/>
      <c r="BL4" s="231"/>
      <c r="BM4" s="231"/>
      <c r="BN4" s="231"/>
      <c r="BO4" s="231"/>
      <c r="BP4" s="231"/>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2"/>
    </row>
    <row r="5" spans="1:131" s="233"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0"/>
      <c r="BA5" s="230"/>
      <c r="BB5" s="230"/>
      <c r="BC5" s="230"/>
      <c r="BD5" s="230"/>
      <c r="BE5" s="231"/>
      <c r="BF5" s="231"/>
      <c r="BG5" s="231"/>
      <c r="BH5" s="231"/>
      <c r="BI5" s="231"/>
      <c r="BJ5" s="231"/>
      <c r="BK5" s="231"/>
      <c r="BL5" s="231"/>
      <c r="BM5" s="231"/>
      <c r="BN5" s="231"/>
      <c r="BO5" s="231"/>
      <c r="BP5" s="231"/>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2"/>
    </row>
    <row r="6" spans="1:131" s="233"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0"/>
      <c r="BA6" s="230"/>
      <c r="BB6" s="230"/>
      <c r="BC6" s="230"/>
      <c r="BD6" s="230"/>
      <c r="BE6" s="231"/>
      <c r="BF6" s="231"/>
      <c r="BG6" s="231"/>
      <c r="BH6" s="231"/>
      <c r="BI6" s="231"/>
      <c r="BJ6" s="231"/>
      <c r="BK6" s="231"/>
      <c r="BL6" s="231"/>
      <c r="BM6" s="231"/>
      <c r="BN6" s="231"/>
      <c r="BO6" s="231"/>
      <c r="BP6" s="231"/>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2"/>
    </row>
    <row r="7" spans="1:131" s="233" customFormat="1" ht="26.25" customHeight="1" thickTop="1" x14ac:dyDescent="0.15">
      <c r="A7" s="234">
        <v>1</v>
      </c>
      <c r="B7" s="1047" t="s">
        <v>373</v>
      </c>
      <c r="C7" s="1048"/>
      <c r="D7" s="1048"/>
      <c r="E7" s="1048"/>
      <c r="F7" s="1048"/>
      <c r="G7" s="1048"/>
      <c r="H7" s="1048"/>
      <c r="I7" s="1048"/>
      <c r="J7" s="1048"/>
      <c r="K7" s="1048"/>
      <c r="L7" s="1048"/>
      <c r="M7" s="1048"/>
      <c r="N7" s="1048"/>
      <c r="O7" s="1048"/>
      <c r="P7" s="1049"/>
      <c r="Q7" s="1102">
        <v>23053</v>
      </c>
      <c r="R7" s="1103"/>
      <c r="S7" s="1103"/>
      <c r="T7" s="1103"/>
      <c r="U7" s="1103"/>
      <c r="V7" s="1103">
        <v>20498</v>
      </c>
      <c r="W7" s="1103"/>
      <c r="X7" s="1103"/>
      <c r="Y7" s="1103"/>
      <c r="Z7" s="1103"/>
      <c r="AA7" s="1103">
        <v>2555</v>
      </c>
      <c r="AB7" s="1103"/>
      <c r="AC7" s="1103"/>
      <c r="AD7" s="1103"/>
      <c r="AE7" s="1104"/>
      <c r="AF7" s="1105">
        <v>290</v>
      </c>
      <c r="AG7" s="1106"/>
      <c r="AH7" s="1106"/>
      <c r="AI7" s="1106"/>
      <c r="AJ7" s="1107"/>
      <c r="AK7" s="1108">
        <v>1414</v>
      </c>
      <c r="AL7" s="1109"/>
      <c r="AM7" s="1109"/>
      <c r="AN7" s="1109"/>
      <c r="AO7" s="1109"/>
      <c r="AP7" s="1109">
        <v>19830</v>
      </c>
      <c r="AQ7" s="1109"/>
      <c r="AR7" s="1109"/>
      <c r="AS7" s="1109"/>
      <c r="AT7" s="1109"/>
      <c r="AU7" s="1110"/>
      <c r="AV7" s="1110"/>
      <c r="AW7" s="1110"/>
      <c r="AX7" s="1110"/>
      <c r="AY7" s="1111"/>
      <c r="AZ7" s="230"/>
      <c r="BA7" s="230"/>
      <c r="BB7" s="230"/>
      <c r="BC7" s="230"/>
      <c r="BD7" s="230"/>
      <c r="BE7" s="231"/>
      <c r="BF7" s="231"/>
      <c r="BG7" s="231"/>
      <c r="BH7" s="231"/>
      <c r="BI7" s="231"/>
      <c r="BJ7" s="231"/>
      <c r="BK7" s="231"/>
      <c r="BL7" s="231"/>
      <c r="BM7" s="231"/>
      <c r="BN7" s="231"/>
      <c r="BO7" s="231"/>
      <c r="BP7" s="231"/>
      <c r="BQ7" s="234">
        <v>1</v>
      </c>
      <c r="BR7" s="235"/>
      <c r="BS7" s="1099" t="s">
        <v>553</v>
      </c>
      <c r="BT7" s="1100"/>
      <c r="BU7" s="1100"/>
      <c r="BV7" s="1100"/>
      <c r="BW7" s="1100"/>
      <c r="BX7" s="1100"/>
      <c r="BY7" s="1100"/>
      <c r="BZ7" s="1100"/>
      <c r="CA7" s="1100"/>
      <c r="CB7" s="1100"/>
      <c r="CC7" s="1100"/>
      <c r="CD7" s="1100"/>
      <c r="CE7" s="1100"/>
      <c r="CF7" s="1100"/>
      <c r="CG7" s="1112"/>
      <c r="CH7" s="1096">
        <v>4</v>
      </c>
      <c r="CI7" s="1097"/>
      <c r="CJ7" s="1097"/>
      <c r="CK7" s="1097"/>
      <c r="CL7" s="1098"/>
      <c r="CM7" s="1096">
        <v>62</v>
      </c>
      <c r="CN7" s="1097"/>
      <c r="CO7" s="1097"/>
      <c r="CP7" s="1097"/>
      <c r="CQ7" s="1098"/>
      <c r="CR7" s="1096">
        <v>70</v>
      </c>
      <c r="CS7" s="1097"/>
      <c r="CT7" s="1097"/>
      <c r="CU7" s="1097"/>
      <c r="CV7" s="1098"/>
      <c r="CW7" s="1096">
        <v>3</v>
      </c>
      <c r="CX7" s="1097"/>
      <c r="CY7" s="1097"/>
      <c r="CZ7" s="1097"/>
      <c r="DA7" s="1098"/>
      <c r="DB7" s="1096" t="s">
        <v>567</v>
      </c>
      <c r="DC7" s="1097"/>
      <c r="DD7" s="1097"/>
      <c r="DE7" s="1097"/>
      <c r="DF7" s="1098"/>
      <c r="DG7" s="1096" t="s">
        <v>567</v>
      </c>
      <c r="DH7" s="1097"/>
      <c r="DI7" s="1097"/>
      <c r="DJ7" s="1097"/>
      <c r="DK7" s="1098"/>
      <c r="DL7" s="1096" t="s">
        <v>567</v>
      </c>
      <c r="DM7" s="1097"/>
      <c r="DN7" s="1097"/>
      <c r="DO7" s="1097"/>
      <c r="DP7" s="1098"/>
      <c r="DQ7" s="1096" t="s">
        <v>567</v>
      </c>
      <c r="DR7" s="1097"/>
      <c r="DS7" s="1097"/>
      <c r="DT7" s="1097"/>
      <c r="DU7" s="1098"/>
      <c r="DV7" s="1099"/>
      <c r="DW7" s="1100"/>
      <c r="DX7" s="1100"/>
      <c r="DY7" s="1100"/>
      <c r="DZ7" s="1101"/>
      <c r="EA7" s="232"/>
    </row>
    <row r="8" spans="1:131" s="233" customFormat="1" ht="26.25" customHeight="1" x14ac:dyDescent="0.15">
      <c r="A8" s="236">
        <v>2</v>
      </c>
      <c r="B8" s="1030" t="s">
        <v>374</v>
      </c>
      <c r="C8" s="1031"/>
      <c r="D8" s="1031"/>
      <c r="E8" s="1031"/>
      <c r="F8" s="1031"/>
      <c r="G8" s="1031"/>
      <c r="H8" s="1031"/>
      <c r="I8" s="1031"/>
      <c r="J8" s="1031"/>
      <c r="K8" s="1031"/>
      <c r="L8" s="1031"/>
      <c r="M8" s="1031"/>
      <c r="N8" s="1031"/>
      <c r="O8" s="1031"/>
      <c r="P8" s="1032"/>
      <c r="Q8" s="1038">
        <v>27</v>
      </c>
      <c r="R8" s="1039"/>
      <c r="S8" s="1039"/>
      <c r="T8" s="1039"/>
      <c r="U8" s="1039"/>
      <c r="V8" s="1039">
        <v>27</v>
      </c>
      <c r="W8" s="1039"/>
      <c r="X8" s="1039"/>
      <c r="Y8" s="1039"/>
      <c r="Z8" s="1039"/>
      <c r="AA8" s="1039" t="s">
        <v>552</v>
      </c>
      <c r="AB8" s="1039"/>
      <c r="AC8" s="1039"/>
      <c r="AD8" s="1039"/>
      <c r="AE8" s="1040"/>
      <c r="AF8" s="1035" t="s">
        <v>122</v>
      </c>
      <c r="AG8" s="1036"/>
      <c r="AH8" s="1036"/>
      <c r="AI8" s="1036"/>
      <c r="AJ8" s="1037"/>
      <c r="AK8" s="1080">
        <v>16</v>
      </c>
      <c r="AL8" s="1081"/>
      <c r="AM8" s="1081"/>
      <c r="AN8" s="1081"/>
      <c r="AO8" s="1081"/>
      <c r="AP8" s="1081">
        <v>59</v>
      </c>
      <c r="AQ8" s="1081"/>
      <c r="AR8" s="1081"/>
      <c r="AS8" s="1081"/>
      <c r="AT8" s="1081"/>
      <c r="AU8" s="1082"/>
      <c r="AV8" s="1082"/>
      <c r="AW8" s="1082"/>
      <c r="AX8" s="1082"/>
      <c r="AY8" s="1083"/>
      <c r="AZ8" s="230"/>
      <c r="BA8" s="230"/>
      <c r="BB8" s="230"/>
      <c r="BC8" s="230"/>
      <c r="BD8" s="230"/>
      <c r="BE8" s="231"/>
      <c r="BF8" s="231"/>
      <c r="BG8" s="231"/>
      <c r="BH8" s="231"/>
      <c r="BI8" s="231"/>
      <c r="BJ8" s="231"/>
      <c r="BK8" s="231"/>
      <c r="BL8" s="231"/>
      <c r="BM8" s="231"/>
      <c r="BN8" s="231"/>
      <c r="BO8" s="231"/>
      <c r="BP8" s="231"/>
      <c r="BQ8" s="236">
        <v>2</v>
      </c>
      <c r="BR8" s="237"/>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2"/>
    </row>
    <row r="9" spans="1:131" s="233" customFormat="1" ht="26.25" customHeight="1" x14ac:dyDescent="0.15">
      <c r="A9" s="236">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0"/>
      <c r="BA9" s="230"/>
      <c r="BB9" s="230"/>
      <c r="BC9" s="230"/>
      <c r="BD9" s="230"/>
      <c r="BE9" s="231"/>
      <c r="BF9" s="231"/>
      <c r="BG9" s="231"/>
      <c r="BH9" s="231"/>
      <c r="BI9" s="231"/>
      <c r="BJ9" s="231"/>
      <c r="BK9" s="231"/>
      <c r="BL9" s="231"/>
      <c r="BM9" s="231"/>
      <c r="BN9" s="231"/>
      <c r="BO9" s="231"/>
      <c r="BP9" s="231"/>
      <c r="BQ9" s="236">
        <v>3</v>
      </c>
      <c r="BR9" s="237"/>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2"/>
    </row>
    <row r="10" spans="1:131" s="233" customFormat="1" ht="26.25" customHeight="1" x14ac:dyDescent="0.15">
      <c r="A10" s="236">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0"/>
      <c r="BA10" s="230"/>
      <c r="BB10" s="230"/>
      <c r="BC10" s="230"/>
      <c r="BD10" s="230"/>
      <c r="BE10" s="231"/>
      <c r="BF10" s="231"/>
      <c r="BG10" s="231"/>
      <c r="BH10" s="231"/>
      <c r="BI10" s="231"/>
      <c r="BJ10" s="231"/>
      <c r="BK10" s="231"/>
      <c r="BL10" s="231"/>
      <c r="BM10" s="231"/>
      <c r="BN10" s="231"/>
      <c r="BO10" s="231"/>
      <c r="BP10" s="231"/>
      <c r="BQ10" s="236">
        <v>4</v>
      </c>
      <c r="BR10" s="237"/>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2"/>
    </row>
    <row r="11" spans="1:131" s="233" customFormat="1" ht="26.25" customHeight="1" x14ac:dyDescent="0.15">
      <c r="A11" s="236">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0"/>
      <c r="BA11" s="230"/>
      <c r="BB11" s="230"/>
      <c r="BC11" s="230"/>
      <c r="BD11" s="230"/>
      <c r="BE11" s="231"/>
      <c r="BF11" s="231"/>
      <c r="BG11" s="231"/>
      <c r="BH11" s="231"/>
      <c r="BI11" s="231"/>
      <c r="BJ11" s="231"/>
      <c r="BK11" s="231"/>
      <c r="BL11" s="231"/>
      <c r="BM11" s="231"/>
      <c r="BN11" s="231"/>
      <c r="BO11" s="231"/>
      <c r="BP11" s="231"/>
      <c r="BQ11" s="236">
        <v>5</v>
      </c>
      <c r="BR11" s="237"/>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2"/>
    </row>
    <row r="12" spans="1:131" s="233" customFormat="1" ht="26.25" customHeight="1" x14ac:dyDescent="0.15">
      <c r="A12" s="236">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0"/>
      <c r="BA12" s="230"/>
      <c r="BB12" s="230"/>
      <c r="BC12" s="230"/>
      <c r="BD12" s="230"/>
      <c r="BE12" s="231"/>
      <c r="BF12" s="231"/>
      <c r="BG12" s="231"/>
      <c r="BH12" s="231"/>
      <c r="BI12" s="231"/>
      <c r="BJ12" s="231"/>
      <c r="BK12" s="231"/>
      <c r="BL12" s="231"/>
      <c r="BM12" s="231"/>
      <c r="BN12" s="231"/>
      <c r="BO12" s="231"/>
      <c r="BP12" s="231"/>
      <c r="BQ12" s="236">
        <v>6</v>
      </c>
      <c r="BR12" s="237"/>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2"/>
    </row>
    <row r="13" spans="1:131" s="233" customFormat="1" ht="26.25" customHeight="1" x14ac:dyDescent="0.15">
      <c r="A13" s="236">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0"/>
      <c r="BA13" s="230"/>
      <c r="BB13" s="230"/>
      <c r="BC13" s="230"/>
      <c r="BD13" s="230"/>
      <c r="BE13" s="231"/>
      <c r="BF13" s="231"/>
      <c r="BG13" s="231"/>
      <c r="BH13" s="231"/>
      <c r="BI13" s="231"/>
      <c r="BJ13" s="231"/>
      <c r="BK13" s="231"/>
      <c r="BL13" s="231"/>
      <c r="BM13" s="231"/>
      <c r="BN13" s="231"/>
      <c r="BO13" s="231"/>
      <c r="BP13" s="231"/>
      <c r="BQ13" s="236">
        <v>7</v>
      </c>
      <c r="BR13" s="237"/>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2"/>
    </row>
    <row r="14" spans="1:131" s="233" customFormat="1" ht="26.25" customHeight="1" x14ac:dyDescent="0.15">
      <c r="A14" s="236">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0"/>
      <c r="BA14" s="230"/>
      <c r="BB14" s="230"/>
      <c r="BC14" s="230"/>
      <c r="BD14" s="230"/>
      <c r="BE14" s="231"/>
      <c r="BF14" s="231"/>
      <c r="BG14" s="231"/>
      <c r="BH14" s="231"/>
      <c r="BI14" s="231"/>
      <c r="BJ14" s="231"/>
      <c r="BK14" s="231"/>
      <c r="BL14" s="231"/>
      <c r="BM14" s="231"/>
      <c r="BN14" s="231"/>
      <c r="BO14" s="231"/>
      <c r="BP14" s="231"/>
      <c r="BQ14" s="236">
        <v>8</v>
      </c>
      <c r="BR14" s="237"/>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2"/>
    </row>
    <row r="15" spans="1:131" s="233" customFormat="1" ht="26.25" customHeight="1" x14ac:dyDescent="0.15">
      <c r="A15" s="236">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0"/>
      <c r="BA15" s="230"/>
      <c r="BB15" s="230"/>
      <c r="BC15" s="230"/>
      <c r="BD15" s="230"/>
      <c r="BE15" s="231"/>
      <c r="BF15" s="231"/>
      <c r="BG15" s="231"/>
      <c r="BH15" s="231"/>
      <c r="BI15" s="231"/>
      <c r="BJ15" s="231"/>
      <c r="BK15" s="231"/>
      <c r="BL15" s="231"/>
      <c r="BM15" s="231"/>
      <c r="BN15" s="231"/>
      <c r="BO15" s="231"/>
      <c r="BP15" s="231"/>
      <c r="BQ15" s="236">
        <v>9</v>
      </c>
      <c r="BR15" s="237"/>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2"/>
    </row>
    <row r="16" spans="1:131" s="233" customFormat="1" ht="26.25" customHeight="1" x14ac:dyDescent="0.15">
      <c r="A16" s="236">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0"/>
      <c r="BA16" s="230"/>
      <c r="BB16" s="230"/>
      <c r="BC16" s="230"/>
      <c r="BD16" s="230"/>
      <c r="BE16" s="231"/>
      <c r="BF16" s="231"/>
      <c r="BG16" s="231"/>
      <c r="BH16" s="231"/>
      <c r="BI16" s="231"/>
      <c r="BJ16" s="231"/>
      <c r="BK16" s="231"/>
      <c r="BL16" s="231"/>
      <c r="BM16" s="231"/>
      <c r="BN16" s="231"/>
      <c r="BO16" s="231"/>
      <c r="BP16" s="231"/>
      <c r="BQ16" s="236">
        <v>10</v>
      </c>
      <c r="BR16" s="237"/>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2"/>
    </row>
    <row r="17" spans="1:131" s="233" customFormat="1" ht="26.25" customHeight="1" x14ac:dyDescent="0.15">
      <c r="A17" s="236">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0"/>
      <c r="BA17" s="230"/>
      <c r="BB17" s="230"/>
      <c r="BC17" s="230"/>
      <c r="BD17" s="230"/>
      <c r="BE17" s="231"/>
      <c r="BF17" s="231"/>
      <c r="BG17" s="231"/>
      <c r="BH17" s="231"/>
      <c r="BI17" s="231"/>
      <c r="BJ17" s="231"/>
      <c r="BK17" s="231"/>
      <c r="BL17" s="231"/>
      <c r="BM17" s="231"/>
      <c r="BN17" s="231"/>
      <c r="BO17" s="231"/>
      <c r="BP17" s="231"/>
      <c r="BQ17" s="236">
        <v>11</v>
      </c>
      <c r="BR17" s="237"/>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2"/>
    </row>
    <row r="18" spans="1:131" s="233" customFormat="1" ht="26.25" customHeight="1" x14ac:dyDescent="0.15">
      <c r="A18" s="236">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0"/>
      <c r="BA18" s="230"/>
      <c r="BB18" s="230"/>
      <c r="BC18" s="230"/>
      <c r="BD18" s="230"/>
      <c r="BE18" s="231"/>
      <c r="BF18" s="231"/>
      <c r="BG18" s="231"/>
      <c r="BH18" s="231"/>
      <c r="BI18" s="231"/>
      <c r="BJ18" s="231"/>
      <c r="BK18" s="231"/>
      <c r="BL18" s="231"/>
      <c r="BM18" s="231"/>
      <c r="BN18" s="231"/>
      <c r="BO18" s="231"/>
      <c r="BP18" s="231"/>
      <c r="BQ18" s="236">
        <v>12</v>
      </c>
      <c r="BR18" s="237"/>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2"/>
    </row>
    <row r="19" spans="1:131" s="233" customFormat="1" ht="26.25" customHeight="1" x14ac:dyDescent="0.15">
      <c r="A19" s="236">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0"/>
      <c r="BA19" s="230"/>
      <c r="BB19" s="230"/>
      <c r="BC19" s="230"/>
      <c r="BD19" s="230"/>
      <c r="BE19" s="231"/>
      <c r="BF19" s="231"/>
      <c r="BG19" s="231"/>
      <c r="BH19" s="231"/>
      <c r="BI19" s="231"/>
      <c r="BJ19" s="231"/>
      <c r="BK19" s="231"/>
      <c r="BL19" s="231"/>
      <c r="BM19" s="231"/>
      <c r="BN19" s="231"/>
      <c r="BO19" s="231"/>
      <c r="BP19" s="231"/>
      <c r="BQ19" s="236">
        <v>13</v>
      </c>
      <c r="BR19" s="237"/>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2"/>
    </row>
    <row r="20" spans="1:131" s="233" customFormat="1" ht="26.25" customHeight="1" x14ac:dyDescent="0.15">
      <c r="A20" s="236">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0"/>
      <c r="BA20" s="230"/>
      <c r="BB20" s="230"/>
      <c r="BC20" s="230"/>
      <c r="BD20" s="230"/>
      <c r="BE20" s="231"/>
      <c r="BF20" s="231"/>
      <c r="BG20" s="231"/>
      <c r="BH20" s="231"/>
      <c r="BI20" s="231"/>
      <c r="BJ20" s="231"/>
      <c r="BK20" s="231"/>
      <c r="BL20" s="231"/>
      <c r="BM20" s="231"/>
      <c r="BN20" s="231"/>
      <c r="BO20" s="231"/>
      <c r="BP20" s="231"/>
      <c r="BQ20" s="236">
        <v>14</v>
      </c>
      <c r="BR20" s="237"/>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2"/>
    </row>
    <row r="21" spans="1:131" s="233" customFormat="1" ht="26.25" customHeight="1" thickBot="1" x14ac:dyDescent="0.2">
      <c r="A21" s="236">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0"/>
      <c r="BA21" s="230"/>
      <c r="BB21" s="230"/>
      <c r="BC21" s="230"/>
      <c r="BD21" s="230"/>
      <c r="BE21" s="231"/>
      <c r="BF21" s="231"/>
      <c r="BG21" s="231"/>
      <c r="BH21" s="231"/>
      <c r="BI21" s="231"/>
      <c r="BJ21" s="231"/>
      <c r="BK21" s="231"/>
      <c r="BL21" s="231"/>
      <c r="BM21" s="231"/>
      <c r="BN21" s="231"/>
      <c r="BO21" s="231"/>
      <c r="BP21" s="231"/>
      <c r="BQ21" s="236">
        <v>15</v>
      </c>
      <c r="BR21" s="237"/>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2"/>
    </row>
    <row r="22" spans="1:131" s="233" customFormat="1" ht="26.25" customHeight="1" x14ac:dyDescent="0.15">
      <c r="A22" s="236">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1"/>
      <c r="BF22" s="231"/>
      <c r="BG22" s="231"/>
      <c r="BH22" s="231"/>
      <c r="BI22" s="231"/>
      <c r="BJ22" s="231"/>
      <c r="BK22" s="231"/>
      <c r="BL22" s="231"/>
      <c r="BM22" s="231"/>
      <c r="BN22" s="231"/>
      <c r="BO22" s="231"/>
      <c r="BP22" s="231"/>
      <c r="BQ22" s="236">
        <v>16</v>
      </c>
      <c r="BR22" s="237"/>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2"/>
    </row>
    <row r="23" spans="1:131" s="233" customFormat="1" ht="26.25" customHeight="1" thickBot="1" x14ac:dyDescent="0.2">
      <c r="A23" s="238" t="s">
        <v>376</v>
      </c>
      <c r="B23" s="937" t="s">
        <v>377</v>
      </c>
      <c r="C23" s="938"/>
      <c r="D23" s="938"/>
      <c r="E23" s="938"/>
      <c r="F23" s="938"/>
      <c r="G23" s="938"/>
      <c r="H23" s="938"/>
      <c r="I23" s="938"/>
      <c r="J23" s="938"/>
      <c r="K23" s="938"/>
      <c r="L23" s="938"/>
      <c r="M23" s="938"/>
      <c r="N23" s="938"/>
      <c r="O23" s="938"/>
      <c r="P23" s="948"/>
      <c r="Q23" s="1067">
        <v>23066</v>
      </c>
      <c r="R23" s="1061"/>
      <c r="S23" s="1061"/>
      <c r="T23" s="1061"/>
      <c r="U23" s="1061"/>
      <c r="V23" s="1061">
        <v>20511</v>
      </c>
      <c r="W23" s="1061"/>
      <c r="X23" s="1061"/>
      <c r="Y23" s="1061"/>
      <c r="Z23" s="1061"/>
      <c r="AA23" s="1061">
        <v>2555</v>
      </c>
      <c r="AB23" s="1061"/>
      <c r="AC23" s="1061"/>
      <c r="AD23" s="1061"/>
      <c r="AE23" s="1068"/>
      <c r="AF23" s="1069">
        <v>290</v>
      </c>
      <c r="AG23" s="1061"/>
      <c r="AH23" s="1061"/>
      <c r="AI23" s="1061"/>
      <c r="AJ23" s="1070"/>
      <c r="AK23" s="1071"/>
      <c r="AL23" s="1072"/>
      <c r="AM23" s="1072"/>
      <c r="AN23" s="1072"/>
      <c r="AO23" s="1072"/>
      <c r="AP23" s="1061">
        <v>19888</v>
      </c>
      <c r="AQ23" s="1061"/>
      <c r="AR23" s="1061"/>
      <c r="AS23" s="1061"/>
      <c r="AT23" s="1061"/>
      <c r="AU23" s="1062"/>
      <c r="AV23" s="1062"/>
      <c r="AW23" s="1062"/>
      <c r="AX23" s="1062"/>
      <c r="AY23" s="1063"/>
      <c r="AZ23" s="1064" t="s">
        <v>122</v>
      </c>
      <c r="BA23" s="1065"/>
      <c r="BB23" s="1065"/>
      <c r="BC23" s="1065"/>
      <c r="BD23" s="1066"/>
      <c r="BE23" s="231"/>
      <c r="BF23" s="231"/>
      <c r="BG23" s="231"/>
      <c r="BH23" s="231"/>
      <c r="BI23" s="231"/>
      <c r="BJ23" s="231"/>
      <c r="BK23" s="231"/>
      <c r="BL23" s="231"/>
      <c r="BM23" s="231"/>
      <c r="BN23" s="231"/>
      <c r="BO23" s="231"/>
      <c r="BP23" s="231"/>
      <c r="BQ23" s="236">
        <v>17</v>
      </c>
      <c r="BR23" s="237"/>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2"/>
    </row>
    <row r="24" spans="1:131" s="233"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0"/>
      <c r="BA24" s="230"/>
      <c r="BB24" s="230"/>
      <c r="BC24" s="230"/>
      <c r="BD24" s="230"/>
      <c r="BE24" s="231"/>
      <c r="BF24" s="231"/>
      <c r="BG24" s="231"/>
      <c r="BH24" s="231"/>
      <c r="BI24" s="231"/>
      <c r="BJ24" s="231"/>
      <c r="BK24" s="231"/>
      <c r="BL24" s="231"/>
      <c r="BM24" s="231"/>
      <c r="BN24" s="231"/>
      <c r="BO24" s="231"/>
      <c r="BP24" s="231"/>
      <c r="BQ24" s="236">
        <v>18</v>
      </c>
      <c r="BR24" s="237"/>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2"/>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0"/>
      <c r="BK25" s="230"/>
      <c r="BL25" s="230"/>
      <c r="BM25" s="230"/>
      <c r="BN25" s="230"/>
      <c r="BO25" s="239"/>
      <c r="BP25" s="239"/>
      <c r="BQ25" s="236">
        <v>19</v>
      </c>
      <c r="BR25" s="237"/>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8"/>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0"/>
      <c r="BK26" s="230"/>
      <c r="BL26" s="230"/>
      <c r="BM26" s="230"/>
      <c r="BN26" s="230"/>
      <c r="BO26" s="239"/>
      <c r="BP26" s="239"/>
      <c r="BQ26" s="236">
        <v>20</v>
      </c>
      <c r="BR26" s="237"/>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8"/>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0"/>
      <c r="BK27" s="230"/>
      <c r="BL27" s="230"/>
      <c r="BM27" s="230"/>
      <c r="BN27" s="230"/>
      <c r="BO27" s="239"/>
      <c r="BP27" s="239"/>
      <c r="BQ27" s="236">
        <v>21</v>
      </c>
      <c r="BR27" s="237"/>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8"/>
    </row>
    <row r="28" spans="1:131" ht="26.25" customHeight="1" thickTop="1" x14ac:dyDescent="0.15">
      <c r="A28" s="240">
        <v>1</v>
      </c>
      <c r="B28" s="1047" t="s">
        <v>388</v>
      </c>
      <c r="C28" s="1048"/>
      <c r="D28" s="1048"/>
      <c r="E28" s="1048"/>
      <c r="F28" s="1048"/>
      <c r="G28" s="1048"/>
      <c r="H28" s="1048"/>
      <c r="I28" s="1048"/>
      <c r="J28" s="1048"/>
      <c r="K28" s="1048"/>
      <c r="L28" s="1048"/>
      <c r="M28" s="1048"/>
      <c r="N28" s="1048"/>
      <c r="O28" s="1048"/>
      <c r="P28" s="1049"/>
      <c r="Q28" s="1050">
        <v>3162</v>
      </c>
      <c r="R28" s="1051"/>
      <c r="S28" s="1051"/>
      <c r="T28" s="1051"/>
      <c r="U28" s="1051"/>
      <c r="V28" s="1051">
        <v>3131</v>
      </c>
      <c r="W28" s="1051"/>
      <c r="X28" s="1051"/>
      <c r="Y28" s="1051"/>
      <c r="Z28" s="1051"/>
      <c r="AA28" s="1051">
        <v>31</v>
      </c>
      <c r="AB28" s="1051"/>
      <c r="AC28" s="1051"/>
      <c r="AD28" s="1051"/>
      <c r="AE28" s="1052"/>
      <c r="AF28" s="1053">
        <v>31</v>
      </c>
      <c r="AG28" s="1051"/>
      <c r="AH28" s="1051"/>
      <c r="AI28" s="1051"/>
      <c r="AJ28" s="1054"/>
      <c r="AK28" s="1042">
        <v>264</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0"/>
      <c r="BK28" s="230"/>
      <c r="BL28" s="230"/>
      <c r="BM28" s="230"/>
      <c r="BN28" s="230"/>
      <c r="BO28" s="239"/>
      <c r="BP28" s="239"/>
      <c r="BQ28" s="236">
        <v>22</v>
      </c>
      <c r="BR28" s="237"/>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8"/>
    </row>
    <row r="29" spans="1:131" ht="26.25" customHeight="1" x14ac:dyDescent="0.15">
      <c r="A29" s="240">
        <v>2</v>
      </c>
      <c r="B29" s="1030" t="s">
        <v>389</v>
      </c>
      <c r="C29" s="1031"/>
      <c r="D29" s="1031"/>
      <c r="E29" s="1031"/>
      <c r="F29" s="1031"/>
      <c r="G29" s="1031"/>
      <c r="H29" s="1031"/>
      <c r="I29" s="1031"/>
      <c r="J29" s="1031"/>
      <c r="K29" s="1031"/>
      <c r="L29" s="1031"/>
      <c r="M29" s="1031"/>
      <c r="N29" s="1031"/>
      <c r="O29" s="1031"/>
      <c r="P29" s="1032"/>
      <c r="Q29" s="1038">
        <v>3332</v>
      </c>
      <c r="R29" s="1039"/>
      <c r="S29" s="1039"/>
      <c r="T29" s="1039"/>
      <c r="U29" s="1039"/>
      <c r="V29" s="1039">
        <v>3125</v>
      </c>
      <c r="W29" s="1039"/>
      <c r="X29" s="1039"/>
      <c r="Y29" s="1039"/>
      <c r="Z29" s="1039"/>
      <c r="AA29" s="1039">
        <v>208</v>
      </c>
      <c r="AB29" s="1039"/>
      <c r="AC29" s="1039"/>
      <c r="AD29" s="1039"/>
      <c r="AE29" s="1040"/>
      <c r="AF29" s="1035">
        <v>208</v>
      </c>
      <c r="AG29" s="1036"/>
      <c r="AH29" s="1036"/>
      <c r="AI29" s="1036"/>
      <c r="AJ29" s="1037"/>
      <c r="AK29" s="980">
        <v>487</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0"/>
      <c r="BK29" s="230"/>
      <c r="BL29" s="230"/>
      <c r="BM29" s="230"/>
      <c r="BN29" s="230"/>
      <c r="BO29" s="239"/>
      <c r="BP29" s="239"/>
      <c r="BQ29" s="236">
        <v>23</v>
      </c>
      <c r="BR29" s="237"/>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8"/>
    </row>
    <row r="30" spans="1:131" ht="26.25" customHeight="1" x14ac:dyDescent="0.15">
      <c r="A30" s="240">
        <v>3</v>
      </c>
      <c r="B30" s="1030" t="s">
        <v>390</v>
      </c>
      <c r="C30" s="1031"/>
      <c r="D30" s="1031"/>
      <c r="E30" s="1031"/>
      <c r="F30" s="1031"/>
      <c r="G30" s="1031"/>
      <c r="H30" s="1031"/>
      <c r="I30" s="1031"/>
      <c r="J30" s="1031"/>
      <c r="K30" s="1031"/>
      <c r="L30" s="1031"/>
      <c r="M30" s="1031"/>
      <c r="N30" s="1031"/>
      <c r="O30" s="1031"/>
      <c r="P30" s="1032"/>
      <c r="Q30" s="1038">
        <v>501</v>
      </c>
      <c r="R30" s="1039"/>
      <c r="S30" s="1039"/>
      <c r="T30" s="1039"/>
      <c r="U30" s="1039"/>
      <c r="V30" s="1039">
        <v>501</v>
      </c>
      <c r="W30" s="1039"/>
      <c r="X30" s="1039"/>
      <c r="Y30" s="1039"/>
      <c r="Z30" s="1039"/>
      <c r="AA30" s="1039">
        <v>0</v>
      </c>
      <c r="AB30" s="1039"/>
      <c r="AC30" s="1039"/>
      <c r="AD30" s="1039"/>
      <c r="AE30" s="1040"/>
      <c r="AF30" s="1035">
        <v>0</v>
      </c>
      <c r="AG30" s="1036"/>
      <c r="AH30" s="1036"/>
      <c r="AI30" s="1036"/>
      <c r="AJ30" s="1037"/>
      <c r="AK30" s="980">
        <v>145</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0"/>
      <c r="BK30" s="230"/>
      <c r="BL30" s="230"/>
      <c r="BM30" s="230"/>
      <c r="BN30" s="230"/>
      <c r="BO30" s="239"/>
      <c r="BP30" s="239"/>
      <c r="BQ30" s="236">
        <v>24</v>
      </c>
      <c r="BR30" s="237"/>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8"/>
    </row>
    <row r="31" spans="1:131" ht="26.25" customHeight="1" x14ac:dyDescent="0.15">
      <c r="A31" s="240">
        <v>4</v>
      </c>
      <c r="B31" s="1030" t="s">
        <v>391</v>
      </c>
      <c r="C31" s="1031"/>
      <c r="D31" s="1031"/>
      <c r="E31" s="1031"/>
      <c r="F31" s="1031"/>
      <c r="G31" s="1031"/>
      <c r="H31" s="1031"/>
      <c r="I31" s="1031"/>
      <c r="J31" s="1031"/>
      <c r="K31" s="1031"/>
      <c r="L31" s="1031"/>
      <c r="M31" s="1031"/>
      <c r="N31" s="1031"/>
      <c r="O31" s="1031"/>
      <c r="P31" s="1032"/>
      <c r="Q31" s="1038">
        <v>718</v>
      </c>
      <c r="R31" s="1039"/>
      <c r="S31" s="1039"/>
      <c r="T31" s="1039"/>
      <c r="U31" s="1039"/>
      <c r="V31" s="1039">
        <v>721</v>
      </c>
      <c r="W31" s="1039"/>
      <c r="X31" s="1039"/>
      <c r="Y31" s="1039"/>
      <c r="Z31" s="1039"/>
      <c r="AA31" s="1039">
        <v>-3</v>
      </c>
      <c r="AB31" s="1039"/>
      <c r="AC31" s="1039"/>
      <c r="AD31" s="1039"/>
      <c r="AE31" s="1040"/>
      <c r="AF31" s="1035">
        <v>497</v>
      </c>
      <c r="AG31" s="1036"/>
      <c r="AH31" s="1036"/>
      <c r="AI31" s="1036"/>
      <c r="AJ31" s="1037"/>
      <c r="AK31" s="980">
        <v>340</v>
      </c>
      <c r="AL31" s="971"/>
      <c r="AM31" s="971"/>
      <c r="AN31" s="971"/>
      <c r="AO31" s="971"/>
      <c r="AP31" s="971">
        <v>5614</v>
      </c>
      <c r="AQ31" s="971"/>
      <c r="AR31" s="971"/>
      <c r="AS31" s="971"/>
      <c r="AT31" s="971"/>
      <c r="AU31" s="971">
        <v>3082</v>
      </c>
      <c r="AV31" s="971"/>
      <c r="AW31" s="971"/>
      <c r="AX31" s="971"/>
      <c r="AY31" s="971"/>
      <c r="AZ31" s="1041" t="s">
        <v>552</v>
      </c>
      <c r="BA31" s="1041"/>
      <c r="BB31" s="1041"/>
      <c r="BC31" s="1041"/>
      <c r="BD31" s="1041"/>
      <c r="BE31" s="972" t="s">
        <v>392</v>
      </c>
      <c r="BF31" s="972"/>
      <c r="BG31" s="972"/>
      <c r="BH31" s="972"/>
      <c r="BI31" s="973"/>
      <c r="BJ31" s="230"/>
      <c r="BK31" s="230"/>
      <c r="BL31" s="230"/>
      <c r="BM31" s="230"/>
      <c r="BN31" s="230"/>
      <c r="BO31" s="239"/>
      <c r="BP31" s="239"/>
      <c r="BQ31" s="236">
        <v>25</v>
      </c>
      <c r="BR31" s="237"/>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8"/>
    </row>
    <row r="32" spans="1:131" ht="26.25" customHeight="1" x14ac:dyDescent="0.15">
      <c r="A32" s="240">
        <v>5</v>
      </c>
      <c r="B32" s="1030" t="s">
        <v>393</v>
      </c>
      <c r="C32" s="1031"/>
      <c r="D32" s="1031"/>
      <c r="E32" s="1031"/>
      <c r="F32" s="1031"/>
      <c r="G32" s="1031"/>
      <c r="H32" s="1031"/>
      <c r="I32" s="1031"/>
      <c r="J32" s="1031"/>
      <c r="K32" s="1031"/>
      <c r="L32" s="1031"/>
      <c r="M32" s="1031"/>
      <c r="N32" s="1031"/>
      <c r="O32" s="1031"/>
      <c r="P32" s="1032"/>
      <c r="Q32" s="1038">
        <v>3932</v>
      </c>
      <c r="R32" s="1039"/>
      <c r="S32" s="1039"/>
      <c r="T32" s="1039"/>
      <c r="U32" s="1039"/>
      <c r="V32" s="1039">
        <v>4182</v>
      </c>
      <c r="W32" s="1039"/>
      <c r="X32" s="1039"/>
      <c r="Y32" s="1039"/>
      <c r="Z32" s="1039"/>
      <c r="AA32" s="1039">
        <v>-250</v>
      </c>
      <c r="AB32" s="1039"/>
      <c r="AC32" s="1039"/>
      <c r="AD32" s="1039"/>
      <c r="AE32" s="1040"/>
      <c r="AF32" s="1035">
        <v>752</v>
      </c>
      <c r="AG32" s="1036"/>
      <c r="AH32" s="1036"/>
      <c r="AI32" s="1036"/>
      <c r="AJ32" s="1037"/>
      <c r="AK32" s="980">
        <v>996</v>
      </c>
      <c r="AL32" s="971"/>
      <c r="AM32" s="971"/>
      <c r="AN32" s="971"/>
      <c r="AO32" s="971"/>
      <c r="AP32" s="971">
        <v>1760</v>
      </c>
      <c r="AQ32" s="971"/>
      <c r="AR32" s="971"/>
      <c r="AS32" s="971"/>
      <c r="AT32" s="971"/>
      <c r="AU32" s="971">
        <v>1146</v>
      </c>
      <c r="AV32" s="971"/>
      <c r="AW32" s="971"/>
      <c r="AX32" s="971"/>
      <c r="AY32" s="971"/>
      <c r="AZ32" s="1041" t="s">
        <v>552</v>
      </c>
      <c r="BA32" s="1041"/>
      <c r="BB32" s="1041"/>
      <c r="BC32" s="1041"/>
      <c r="BD32" s="1041"/>
      <c r="BE32" s="972" t="s">
        <v>392</v>
      </c>
      <c r="BF32" s="972"/>
      <c r="BG32" s="972"/>
      <c r="BH32" s="972"/>
      <c r="BI32" s="973"/>
      <c r="BJ32" s="230"/>
      <c r="BK32" s="230"/>
      <c r="BL32" s="230"/>
      <c r="BM32" s="230"/>
      <c r="BN32" s="230"/>
      <c r="BO32" s="239"/>
      <c r="BP32" s="239"/>
      <c r="BQ32" s="236">
        <v>26</v>
      </c>
      <c r="BR32" s="237"/>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8"/>
    </row>
    <row r="33" spans="1:131" ht="26.25" customHeight="1" x14ac:dyDescent="0.15">
      <c r="A33" s="240">
        <v>6</v>
      </c>
      <c r="B33" s="1030" t="s">
        <v>394</v>
      </c>
      <c r="C33" s="1031"/>
      <c r="D33" s="1031"/>
      <c r="E33" s="1031"/>
      <c r="F33" s="1031"/>
      <c r="G33" s="1031"/>
      <c r="H33" s="1031"/>
      <c r="I33" s="1031"/>
      <c r="J33" s="1031"/>
      <c r="K33" s="1031"/>
      <c r="L33" s="1031"/>
      <c r="M33" s="1031"/>
      <c r="N33" s="1031"/>
      <c r="O33" s="1031"/>
      <c r="P33" s="1032"/>
      <c r="Q33" s="1038">
        <v>780</v>
      </c>
      <c r="R33" s="1039"/>
      <c r="S33" s="1039"/>
      <c r="T33" s="1039"/>
      <c r="U33" s="1039"/>
      <c r="V33" s="1039">
        <v>761</v>
      </c>
      <c r="W33" s="1039"/>
      <c r="X33" s="1039"/>
      <c r="Y33" s="1039"/>
      <c r="Z33" s="1039"/>
      <c r="AA33" s="1039">
        <v>18</v>
      </c>
      <c r="AB33" s="1039"/>
      <c r="AC33" s="1039"/>
      <c r="AD33" s="1039"/>
      <c r="AE33" s="1040"/>
      <c r="AF33" s="1035">
        <v>1260</v>
      </c>
      <c r="AG33" s="1036"/>
      <c r="AH33" s="1036"/>
      <c r="AI33" s="1036"/>
      <c r="AJ33" s="1037"/>
      <c r="AK33" s="980">
        <v>447</v>
      </c>
      <c r="AL33" s="971"/>
      <c r="AM33" s="971"/>
      <c r="AN33" s="971"/>
      <c r="AO33" s="971"/>
      <c r="AP33" s="971">
        <v>1755</v>
      </c>
      <c r="AQ33" s="971"/>
      <c r="AR33" s="971"/>
      <c r="AS33" s="971"/>
      <c r="AT33" s="971"/>
      <c r="AU33" s="971">
        <v>1720</v>
      </c>
      <c r="AV33" s="971"/>
      <c r="AW33" s="971"/>
      <c r="AX33" s="971"/>
      <c r="AY33" s="971"/>
      <c r="AZ33" s="1041" t="s">
        <v>552</v>
      </c>
      <c r="BA33" s="1041"/>
      <c r="BB33" s="1041"/>
      <c r="BC33" s="1041"/>
      <c r="BD33" s="1041"/>
      <c r="BE33" s="972" t="s">
        <v>392</v>
      </c>
      <c r="BF33" s="972"/>
      <c r="BG33" s="972"/>
      <c r="BH33" s="972"/>
      <c r="BI33" s="973"/>
      <c r="BJ33" s="230"/>
      <c r="BK33" s="230"/>
      <c r="BL33" s="230"/>
      <c r="BM33" s="230"/>
      <c r="BN33" s="230"/>
      <c r="BO33" s="239"/>
      <c r="BP33" s="239"/>
      <c r="BQ33" s="236">
        <v>27</v>
      </c>
      <c r="BR33" s="237"/>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8"/>
    </row>
    <row r="34" spans="1:131" ht="26.25" customHeight="1" x14ac:dyDescent="0.15">
      <c r="A34" s="240">
        <v>7</v>
      </c>
      <c r="B34" s="1030" t="s">
        <v>395</v>
      </c>
      <c r="C34" s="1031"/>
      <c r="D34" s="1031"/>
      <c r="E34" s="1031"/>
      <c r="F34" s="1031"/>
      <c r="G34" s="1031"/>
      <c r="H34" s="1031"/>
      <c r="I34" s="1031"/>
      <c r="J34" s="1031"/>
      <c r="K34" s="1031"/>
      <c r="L34" s="1031"/>
      <c r="M34" s="1031"/>
      <c r="N34" s="1031"/>
      <c r="O34" s="1031"/>
      <c r="P34" s="1032"/>
      <c r="Q34" s="1038">
        <v>529</v>
      </c>
      <c r="R34" s="1039"/>
      <c r="S34" s="1039"/>
      <c r="T34" s="1039"/>
      <c r="U34" s="1039"/>
      <c r="V34" s="1039">
        <v>501</v>
      </c>
      <c r="W34" s="1039"/>
      <c r="X34" s="1039"/>
      <c r="Y34" s="1039"/>
      <c r="Z34" s="1039"/>
      <c r="AA34" s="1039">
        <v>28</v>
      </c>
      <c r="AB34" s="1039"/>
      <c r="AC34" s="1039"/>
      <c r="AD34" s="1039"/>
      <c r="AE34" s="1040"/>
      <c r="AF34" s="1035">
        <v>378</v>
      </c>
      <c r="AG34" s="1036"/>
      <c r="AH34" s="1036"/>
      <c r="AI34" s="1036"/>
      <c r="AJ34" s="1037"/>
      <c r="AK34" s="980">
        <v>11</v>
      </c>
      <c r="AL34" s="971"/>
      <c r="AM34" s="971"/>
      <c r="AN34" s="971"/>
      <c r="AO34" s="971"/>
      <c r="AP34" s="971">
        <v>49</v>
      </c>
      <c r="AQ34" s="971"/>
      <c r="AR34" s="971"/>
      <c r="AS34" s="971"/>
      <c r="AT34" s="971"/>
      <c r="AU34" s="971">
        <v>27</v>
      </c>
      <c r="AV34" s="971"/>
      <c r="AW34" s="971"/>
      <c r="AX34" s="971"/>
      <c r="AY34" s="971"/>
      <c r="AZ34" s="1041" t="s">
        <v>552</v>
      </c>
      <c r="BA34" s="1041"/>
      <c r="BB34" s="1041"/>
      <c r="BC34" s="1041"/>
      <c r="BD34" s="1041"/>
      <c r="BE34" s="972" t="s">
        <v>392</v>
      </c>
      <c r="BF34" s="972"/>
      <c r="BG34" s="972"/>
      <c r="BH34" s="972"/>
      <c r="BI34" s="973"/>
      <c r="BJ34" s="230"/>
      <c r="BK34" s="230"/>
      <c r="BL34" s="230"/>
      <c r="BM34" s="230"/>
      <c r="BN34" s="230"/>
      <c r="BO34" s="239"/>
      <c r="BP34" s="239"/>
      <c r="BQ34" s="236">
        <v>28</v>
      </c>
      <c r="BR34" s="237"/>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8"/>
    </row>
    <row r="35" spans="1:131" ht="26.25" customHeight="1" x14ac:dyDescent="0.15">
      <c r="A35" s="240">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0"/>
      <c r="BK35" s="230"/>
      <c r="BL35" s="230"/>
      <c r="BM35" s="230"/>
      <c r="BN35" s="230"/>
      <c r="BO35" s="239"/>
      <c r="BP35" s="239"/>
      <c r="BQ35" s="236">
        <v>29</v>
      </c>
      <c r="BR35" s="237"/>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8"/>
    </row>
    <row r="36" spans="1:131" ht="26.25" customHeight="1" x14ac:dyDescent="0.15">
      <c r="A36" s="240">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0"/>
      <c r="BK36" s="230"/>
      <c r="BL36" s="230"/>
      <c r="BM36" s="230"/>
      <c r="BN36" s="230"/>
      <c r="BO36" s="239"/>
      <c r="BP36" s="239"/>
      <c r="BQ36" s="236">
        <v>30</v>
      </c>
      <c r="BR36" s="237"/>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8"/>
    </row>
    <row r="37" spans="1:131" ht="26.25" customHeight="1" x14ac:dyDescent="0.15">
      <c r="A37" s="240">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0"/>
      <c r="BK37" s="230"/>
      <c r="BL37" s="230"/>
      <c r="BM37" s="230"/>
      <c r="BN37" s="230"/>
      <c r="BO37" s="239"/>
      <c r="BP37" s="239"/>
      <c r="BQ37" s="236">
        <v>31</v>
      </c>
      <c r="BR37" s="237"/>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8"/>
    </row>
    <row r="38" spans="1:131" ht="26.25" customHeight="1" x14ac:dyDescent="0.15">
      <c r="A38" s="240">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0"/>
      <c r="BK38" s="230"/>
      <c r="BL38" s="230"/>
      <c r="BM38" s="230"/>
      <c r="BN38" s="230"/>
      <c r="BO38" s="239"/>
      <c r="BP38" s="239"/>
      <c r="BQ38" s="236">
        <v>32</v>
      </c>
      <c r="BR38" s="237"/>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8"/>
    </row>
    <row r="39" spans="1:131" ht="26.25" customHeight="1" x14ac:dyDescent="0.15">
      <c r="A39" s="240">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0"/>
      <c r="BK39" s="230"/>
      <c r="BL39" s="230"/>
      <c r="BM39" s="230"/>
      <c r="BN39" s="230"/>
      <c r="BO39" s="239"/>
      <c r="BP39" s="239"/>
      <c r="BQ39" s="236">
        <v>33</v>
      </c>
      <c r="BR39" s="237"/>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8"/>
    </row>
    <row r="40" spans="1:131" ht="26.25" customHeight="1" x14ac:dyDescent="0.15">
      <c r="A40" s="236">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0"/>
      <c r="BK40" s="230"/>
      <c r="BL40" s="230"/>
      <c r="BM40" s="230"/>
      <c r="BN40" s="230"/>
      <c r="BO40" s="239"/>
      <c r="BP40" s="239"/>
      <c r="BQ40" s="236">
        <v>34</v>
      </c>
      <c r="BR40" s="237"/>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8"/>
    </row>
    <row r="41" spans="1:131" ht="26.25" customHeight="1" x14ac:dyDescent="0.15">
      <c r="A41" s="236">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0"/>
      <c r="BK41" s="230"/>
      <c r="BL41" s="230"/>
      <c r="BM41" s="230"/>
      <c r="BN41" s="230"/>
      <c r="BO41" s="239"/>
      <c r="BP41" s="239"/>
      <c r="BQ41" s="236">
        <v>35</v>
      </c>
      <c r="BR41" s="237"/>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8"/>
    </row>
    <row r="42" spans="1:131" ht="26.25" customHeight="1" x14ac:dyDescent="0.15">
      <c r="A42" s="236">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0"/>
      <c r="BK42" s="230"/>
      <c r="BL42" s="230"/>
      <c r="BM42" s="230"/>
      <c r="BN42" s="230"/>
      <c r="BO42" s="239"/>
      <c r="BP42" s="239"/>
      <c r="BQ42" s="236">
        <v>36</v>
      </c>
      <c r="BR42" s="237"/>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8"/>
    </row>
    <row r="43" spans="1:131" ht="26.25" customHeight="1" x14ac:dyDescent="0.15">
      <c r="A43" s="236">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0"/>
      <c r="BK43" s="230"/>
      <c r="BL43" s="230"/>
      <c r="BM43" s="230"/>
      <c r="BN43" s="230"/>
      <c r="BO43" s="239"/>
      <c r="BP43" s="239"/>
      <c r="BQ43" s="236">
        <v>37</v>
      </c>
      <c r="BR43" s="237"/>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8"/>
    </row>
    <row r="44" spans="1:131" ht="26.25" customHeight="1" x14ac:dyDescent="0.15">
      <c r="A44" s="236">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0"/>
      <c r="BK44" s="230"/>
      <c r="BL44" s="230"/>
      <c r="BM44" s="230"/>
      <c r="BN44" s="230"/>
      <c r="BO44" s="239"/>
      <c r="BP44" s="239"/>
      <c r="BQ44" s="236">
        <v>38</v>
      </c>
      <c r="BR44" s="237"/>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8"/>
    </row>
    <row r="45" spans="1:131" ht="26.25" customHeight="1" x14ac:dyDescent="0.15">
      <c r="A45" s="236">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0"/>
      <c r="BK45" s="230"/>
      <c r="BL45" s="230"/>
      <c r="BM45" s="230"/>
      <c r="BN45" s="230"/>
      <c r="BO45" s="239"/>
      <c r="BP45" s="239"/>
      <c r="BQ45" s="236">
        <v>39</v>
      </c>
      <c r="BR45" s="237"/>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8"/>
    </row>
    <row r="46" spans="1:131" ht="26.25" customHeight="1" x14ac:dyDescent="0.15">
      <c r="A46" s="236">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0"/>
      <c r="BK46" s="230"/>
      <c r="BL46" s="230"/>
      <c r="BM46" s="230"/>
      <c r="BN46" s="230"/>
      <c r="BO46" s="239"/>
      <c r="BP46" s="239"/>
      <c r="BQ46" s="236">
        <v>40</v>
      </c>
      <c r="BR46" s="237"/>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8"/>
    </row>
    <row r="47" spans="1:131" ht="26.25" customHeight="1" x14ac:dyDescent="0.15">
      <c r="A47" s="236">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0"/>
      <c r="BK47" s="230"/>
      <c r="BL47" s="230"/>
      <c r="BM47" s="230"/>
      <c r="BN47" s="230"/>
      <c r="BO47" s="239"/>
      <c r="BP47" s="239"/>
      <c r="BQ47" s="236">
        <v>41</v>
      </c>
      <c r="BR47" s="237"/>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8"/>
    </row>
    <row r="48" spans="1:131" ht="26.25" customHeight="1" x14ac:dyDescent="0.15">
      <c r="A48" s="236">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0"/>
      <c r="BK48" s="230"/>
      <c r="BL48" s="230"/>
      <c r="BM48" s="230"/>
      <c r="BN48" s="230"/>
      <c r="BO48" s="239"/>
      <c r="BP48" s="239"/>
      <c r="BQ48" s="236">
        <v>42</v>
      </c>
      <c r="BR48" s="237"/>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8"/>
    </row>
    <row r="49" spans="1:131" ht="26.25" customHeight="1" x14ac:dyDescent="0.15">
      <c r="A49" s="236">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0"/>
      <c r="BK49" s="230"/>
      <c r="BL49" s="230"/>
      <c r="BM49" s="230"/>
      <c r="BN49" s="230"/>
      <c r="BO49" s="239"/>
      <c r="BP49" s="239"/>
      <c r="BQ49" s="236">
        <v>43</v>
      </c>
      <c r="BR49" s="237"/>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8"/>
    </row>
    <row r="50" spans="1:131" ht="26.25" customHeight="1" x14ac:dyDescent="0.15">
      <c r="A50" s="236">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0"/>
      <c r="BK50" s="230"/>
      <c r="BL50" s="230"/>
      <c r="BM50" s="230"/>
      <c r="BN50" s="230"/>
      <c r="BO50" s="239"/>
      <c r="BP50" s="239"/>
      <c r="BQ50" s="236">
        <v>44</v>
      </c>
      <c r="BR50" s="237"/>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8"/>
    </row>
    <row r="51" spans="1:131" ht="26.25" customHeight="1" x14ac:dyDescent="0.15">
      <c r="A51" s="236">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0"/>
      <c r="BK51" s="230"/>
      <c r="BL51" s="230"/>
      <c r="BM51" s="230"/>
      <c r="BN51" s="230"/>
      <c r="BO51" s="239"/>
      <c r="BP51" s="239"/>
      <c r="BQ51" s="236">
        <v>45</v>
      </c>
      <c r="BR51" s="237"/>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8"/>
    </row>
    <row r="52" spans="1:131" ht="26.25" customHeight="1" x14ac:dyDescent="0.15">
      <c r="A52" s="236">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0"/>
      <c r="BK52" s="230"/>
      <c r="BL52" s="230"/>
      <c r="BM52" s="230"/>
      <c r="BN52" s="230"/>
      <c r="BO52" s="239"/>
      <c r="BP52" s="239"/>
      <c r="BQ52" s="236">
        <v>46</v>
      </c>
      <c r="BR52" s="237"/>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8"/>
    </row>
    <row r="53" spans="1:131" ht="26.25" customHeight="1" x14ac:dyDescent="0.15">
      <c r="A53" s="236">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0"/>
      <c r="BK53" s="230"/>
      <c r="BL53" s="230"/>
      <c r="BM53" s="230"/>
      <c r="BN53" s="230"/>
      <c r="BO53" s="239"/>
      <c r="BP53" s="239"/>
      <c r="BQ53" s="236">
        <v>47</v>
      </c>
      <c r="BR53" s="237"/>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8"/>
    </row>
    <row r="54" spans="1:131" ht="26.25" customHeight="1" x14ac:dyDescent="0.15">
      <c r="A54" s="236">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0"/>
      <c r="BK54" s="230"/>
      <c r="BL54" s="230"/>
      <c r="BM54" s="230"/>
      <c r="BN54" s="230"/>
      <c r="BO54" s="239"/>
      <c r="BP54" s="239"/>
      <c r="BQ54" s="236">
        <v>48</v>
      </c>
      <c r="BR54" s="237"/>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8"/>
    </row>
    <row r="55" spans="1:131" ht="26.25" customHeight="1" x14ac:dyDescent="0.15">
      <c r="A55" s="236">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0"/>
      <c r="BK55" s="230"/>
      <c r="BL55" s="230"/>
      <c r="BM55" s="230"/>
      <c r="BN55" s="230"/>
      <c r="BO55" s="239"/>
      <c r="BP55" s="239"/>
      <c r="BQ55" s="236">
        <v>49</v>
      </c>
      <c r="BR55" s="237"/>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8"/>
    </row>
    <row r="56" spans="1:131" ht="26.25" customHeight="1" x14ac:dyDescent="0.15">
      <c r="A56" s="236">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0"/>
      <c r="BK56" s="230"/>
      <c r="BL56" s="230"/>
      <c r="BM56" s="230"/>
      <c r="BN56" s="230"/>
      <c r="BO56" s="239"/>
      <c r="BP56" s="239"/>
      <c r="BQ56" s="236">
        <v>50</v>
      </c>
      <c r="BR56" s="237"/>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8"/>
    </row>
    <row r="57" spans="1:131" ht="26.25" customHeight="1" x14ac:dyDescent="0.15">
      <c r="A57" s="236">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0"/>
      <c r="BK57" s="230"/>
      <c r="BL57" s="230"/>
      <c r="BM57" s="230"/>
      <c r="BN57" s="230"/>
      <c r="BO57" s="239"/>
      <c r="BP57" s="239"/>
      <c r="BQ57" s="236">
        <v>51</v>
      </c>
      <c r="BR57" s="237"/>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8"/>
    </row>
    <row r="58" spans="1:131" ht="26.25" customHeight="1" x14ac:dyDescent="0.15">
      <c r="A58" s="236">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0"/>
      <c r="BK58" s="230"/>
      <c r="BL58" s="230"/>
      <c r="BM58" s="230"/>
      <c r="BN58" s="230"/>
      <c r="BO58" s="239"/>
      <c r="BP58" s="239"/>
      <c r="BQ58" s="236">
        <v>52</v>
      </c>
      <c r="BR58" s="237"/>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8"/>
    </row>
    <row r="59" spans="1:131" ht="26.25" customHeight="1" x14ac:dyDescent="0.15">
      <c r="A59" s="236">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0"/>
      <c r="BK59" s="230"/>
      <c r="BL59" s="230"/>
      <c r="BM59" s="230"/>
      <c r="BN59" s="230"/>
      <c r="BO59" s="239"/>
      <c r="BP59" s="239"/>
      <c r="BQ59" s="236">
        <v>53</v>
      </c>
      <c r="BR59" s="237"/>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8"/>
    </row>
    <row r="60" spans="1:131" ht="26.25" customHeight="1" x14ac:dyDescent="0.15">
      <c r="A60" s="236">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0"/>
      <c r="BK60" s="230"/>
      <c r="BL60" s="230"/>
      <c r="BM60" s="230"/>
      <c r="BN60" s="230"/>
      <c r="BO60" s="239"/>
      <c r="BP60" s="239"/>
      <c r="BQ60" s="236">
        <v>54</v>
      </c>
      <c r="BR60" s="237"/>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8"/>
    </row>
    <row r="61" spans="1:131" ht="26.25" customHeight="1" thickBot="1" x14ac:dyDescent="0.2">
      <c r="A61" s="236">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0"/>
      <c r="BK61" s="230"/>
      <c r="BL61" s="230"/>
      <c r="BM61" s="230"/>
      <c r="BN61" s="230"/>
      <c r="BO61" s="239"/>
      <c r="BP61" s="239"/>
      <c r="BQ61" s="236">
        <v>55</v>
      </c>
      <c r="BR61" s="237"/>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8"/>
    </row>
    <row r="62" spans="1:131" ht="26.25" customHeight="1" x14ac:dyDescent="0.15">
      <c r="A62" s="236">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39"/>
      <c r="BP62" s="239"/>
      <c r="BQ62" s="236">
        <v>56</v>
      </c>
      <c r="BR62" s="237"/>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8"/>
    </row>
    <row r="63" spans="1:131" ht="26.25" customHeight="1" thickBot="1" x14ac:dyDescent="0.2">
      <c r="A63" s="238"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3125</v>
      </c>
      <c r="AG63" s="959"/>
      <c r="AH63" s="959"/>
      <c r="AI63" s="959"/>
      <c r="AJ63" s="1022"/>
      <c r="AK63" s="1023"/>
      <c r="AL63" s="963"/>
      <c r="AM63" s="963"/>
      <c r="AN63" s="963"/>
      <c r="AO63" s="963"/>
      <c r="AP63" s="959">
        <v>9178</v>
      </c>
      <c r="AQ63" s="959"/>
      <c r="AR63" s="959"/>
      <c r="AS63" s="959"/>
      <c r="AT63" s="959"/>
      <c r="AU63" s="959">
        <v>5975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9"/>
      <c r="BP63" s="239"/>
      <c r="BQ63" s="236">
        <v>57</v>
      </c>
      <c r="BR63" s="237"/>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8"/>
    </row>
    <row r="65" spans="1:131" ht="26.25" customHeight="1" thickBot="1" x14ac:dyDescent="0.2">
      <c r="A65" s="230" t="s">
        <v>398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8"/>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39"/>
      <c r="BF66" s="239"/>
      <c r="BG66" s="239"/>
      <c r="BH66" s="239"/>
      <c r="BI66" s="239"/>
      <c r="BJ66" s="239"/>
      <c r="BK66" s="239"/>
      <c r="BL66" s="239"/>
      <c r="BM66" s="239"/>
      <c r="BN66" s="239"/>
      <c r="BO66" s="239"/>
      <c r="BP66" s="239"/>
      <c r="BQ66" s="236">
        <v>60</v>
      </c>
      <c r="BR66" s="241"/>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8"/>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9"/>
      <c r="BF67" s="239"/>
      <c r="BG67" s="239"/>
      <c r="BH67" s="239"/>
      <c r="BI67" s="239"/>
      <c r="BJ67" s="239"/>
      <c r="BK67" s="239"/>
      <c r="BL67" s="239"/>
      <c r="BM67" s="239"/>
      <c r="BN67" s="239"/>
      <c r="BO67" s="239"/>
      <c r="BP67" s="239"/>
      <c r="BQ67" s="236">
        <v>61</v>
      </c>
      <c r="BR67" s="241"/>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8"/>
    </row>
    <row r="68" spans="1:131" ht="26.25" customHeight="1" thickTop="1" x14ac:dyDescent="0.15">
      <c r="A68" s="234">
        <v>1</v>
      </c>
      <c r="B68" s="985" t="s">
        <v>554</v>
      </c>
      <c r="C68" s="986"/>
      <c r="D68" s="986"/>
      <c r="E68" s="986"/>
      <c r="F68" s="986"/>
      <c r="G68" s="986"/>
      <c r="H68" s="986"/>
      <c r="I68" s="986"/>
      <c r="J68" s="986"/>
      <c r="K68" s="986"/>
      <c r="L68" s="986"/>
      <c r="M68" s="986"/>
      <c r="N68" s="986"/>
      <c r="O68" s="986"/>
      <c r="P68" s="987"/>
      <c r="Q68" s="988">
        <v>208</v>
      </c>
      <c r="R68" s="982"/>
      <c r="S68" s="982"/>
      <c r="T68" s="982"/>
      <c r="U68" s="982"/>
      <c r="V68" s="982">
        <v>204</v>
      </c>
      <c r="W68" s="982"/>
      <c r="X68" s="982"/>
      <c r="Y68" s="982"/>
      <c r="Z68" s="982"/>
      <c r="AA68" s="982">
        <v>5</v>
      </c>
      <c r="AB68" s="982"/>
      <c r="AC68" s="982"/>
      <c r="AD68" s="982"/>
      <c r="AE68" s="982"/>
      <c r="AF68" s="982">
        <v>5</v>
      </c>
      <c r="AG68" s="982"/>
      <c r="AH68" s="982"/>
      <c r="AI68" s="982"/>
      <c r="AJ68" s="982"/>
      <c r="AK68" s="982">
        <v>54</v>
      </c>
      <c r="AL68" s="982"/>
      <c r="AM68" s="982"/>
      <c r="AN68" s="982"/>
      <c r="AO68" s="982"/>
      <c r="AP68" s="982" t="s">
        <v>567</v>
      </c>
      <c r="AQ68" s="982"/>
      <c r="AR68" s="982"/>
      <c r="AS68" s="982"/>
      <c r="AT68" s="982"/>
      <c r="AU68" s="982" t="s">
        <v>567</v>
      </c>
      <c r="AV68" s="982"/>
      <c r="AW68" s="982"/>
      <c r="AX68" s="982"/>
      <c r="AY68" s="982"/>
      <c r="AZ68" s="983"/>
      <c r="BA68" s="983"/>
      <c r="BB68" s="983"/>
      <c r="BC68" s="983"/>
      <c r="BD68" s="984"/>
      <c r="BE68" s="239"/>
      <c r="BF68" s="239"/>
      <c r="BG68" s="239"/>
      <c r="BH68" s="239"/>
      <c r="BI68" s="239"/>
      <c r="BJ68" s="239"/>
      <c r="BK68" s="239"/>
      <c r="BL68" s="239"/>
      <c r="BM68" s="239"/>
      <c r="BN68" s="239"/>
      <c r="BO68" s="239"/>
      <c r="BP68" s="239"/>
      <c r="BQ68" s="236">
        <v>62</v>
      </c>
      <c r="BR68" s="241"/>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8"/>
    </row>
    <row r="69" spans="1:131" ht="26.25" customHeight="1" x14ac:dyDescent="0.15">
      <c r="A69" s="236">
        <v>2</v>
      </c>
      <c r="B69" s="974" t="s">
        <v>555</v>
      </c>
      <c r="C69" s="975"/>
      <c r="D69" s="975"/>
      <c r="E69" s="975"/>
      <c r="F69" s="975"/>
      <c r="G69" s="975"/>
      <c r="H69" s="975"/>
      <c r="I69" s="975"/>
      <c r="J69" s="975"/>
      <c r="K69" s="975"/>
      <c r="L69" s="975"/>
      <c r="M69" s="975"/>
      <c r="N69" s="975"/>
      <c r="O69" s="975"/>
      <c r="P69" s="976"/>
      <c r="Q69" s="977">
        <v>824</v>
      </c>
      <c r="R69" s="971"/>
      <c r="S69" s="971"/>
      <c r="T69" s="971"/>
      <c r="U69" s="971"/>
      <c r="V69" s="971">
        <v>819</v>
      </c>
      <c r="W69" s="971"/>
      <c r="X69" s="971"/>
      <c r="Y69" s="971"/>
      <c r="Z69" s="971"/>
      <c r="AA69" s="971">
        <v>5</v>
      </c>
      <c r="AB69" s="971"/>
      <c r="AC69" s="971"/>
      <c r="AD69" s="971"/>
      <c r="AE69" s="971"/>
      <c r="AF69" s="971">
        <v>5</v>
      </c>
      <c r="AG69" s="971"/>
      <c r="AH69" s="971"/>
      <c r="AI69" s="971"/>
      <c r="AJ69" s="971"/>
      <c r="AK69" s="971">
        <v>36</v>
      </c>
      <c r="AL69" s="971"/>
      <c r="AM69" s="971"/>
      <c r="AN69" s="971"/>
      <c r="AO69" s="971"/>
      <c r="AP69" s="971" t="s">
        <v>567</v>
      </c>
      <c r="AQ69" s="971"/>
      <c r="AR69" s="971"/>
      <c r="AS69" s="971"/>
      <c r="AT69" s="971"/>
      <c r="AU69" s="971" t="s">
        <v>567</v>
      </c>
      <c r="AV69" s="971"/>
      <c r="AW69" s="971"/>
      <c r="AX69" s="971"/>
      <c r="AY69" s="971"/>
      <c r="AZ69" s="972"/>
      <c r="BA69" s="972"/>
      <c r="BB69" s="972"/>
      <c r="BC69" s="972"/>
      <c r="BD69" s="973"/>
      <c r="BE69" s="239"/>
      <c r="BF69" s="239"/>
      <c r="BG69" s="239"/>
      <c r="BH69" s="239"/>
      <c r="BI69" s="239"/>
      <c r="BJ69" s="239"/>
      <c r="BK69" s="239"/>
      <c r="BL69" s="239"/>
      <c r="BM69" s="239"/>
      <c r="BN69" s="239"/>
      <c r="BO69" s="239"/>
      <c r="BP69" s="239"/>
      <c r="BQ69" s="236">
        <v>63</v>
      </c>
      <c r="BR69" s="241"/>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8"/>
    </row>
    <row r="70" spans="1:131" ht="26.25" customHeight="1" x14ac:dyDescent="0.15">
      <c r="A70" s="236">
        <v>3</v>
      </c>
      <c r="B70" s="974" t="s">
        <v>556</v>
      </c>
      <c r="C70" s="975"/>
      <c r="D70" s="975"/>
      <c r="E70" s="975"/>
      <c r="F70" s="975"/>
      <c r="G70" s="975"/>
      <c r="H70" s="975"/>
      <c r="I70" s="975"/>
      <c r="J70" s="975"/>
      <c r="K70" s="975"/>
      <c r="L70" s="975"/>
      <c r="M70" s="975"/>
      <c r="N70" s="975"/>
      <c r="O70" s="975"/>
      <c r="P70" s="976"/>
      <c r="Q70" s="977">
        <v>184</v>
      </c>
      <c r="R70" s="971"/>
      <c r="S70" s="971"/>
      <c r="T70" s="971"/>
      <c r="U70" s="971"/>
      <c r="V70" s="971">
        <v>180</v>
      </c>
      <c r="W70" s="971"/>
      <c r="X70" s="971"/>
      <c r="Y70" s="971"/>
      <c r="Z70" s="971"/>
      <c r="AA70" s="971">
        <v>4</v>
      </c>
      <c r="AB70" s="971"/>
      <c r="AC70" s="971"/>
      <c r="AD70" s="971"/>
      <c r="AE70" s="971"/>
      <c r="AF70" s="971">
        <v>4</v>
      </c>
      <c r="AG70" s="971"/>
      <c r="AH70" s="971"/>
      <c r="AI70" s="971"/>
      <c r="AJ70" s="971"/>
      <c r="AK70" s="971" t="s">
        <v>567</v>
      </c>
      <c r="AL70" s="971"/>
      <c r="AM70" s="971"/>
      <c r="AN70" s="971"/>
      <c r="AO70" s="971"/>
      <c r="AP70" s="971" t="s">
        <v>567</v>
      </c>
      <c r="AQ70" s="971"/>
      <c r="AR70" s="971"/>
      <c r="AS70" s="971"/>
      <c r="AT70" s="971"/>
      <c r="AU70" s="971" t="s">
        <v>567</v>
      </c>
      <c r="AV70" s="971"/>
      <c r="AW70" s="971"/>
      <c r="AX70" s="971"/>
      <c r="AY70" s="971"/>
      <c r="AZ70" s="972"/>
      <c r="BA70" s="972"/>
      <c r="BB70" s="972"/>
      <c r="BC70" s="972"/>
      <c r="BD70" s="973"/>
      <c r="BE70" s="239"/>
      <c r="BF70" s="239"/>
      <c r="BG70" s="239"/>
      <c r="BH70" s="239"/>
      <c r="BI70" s="239"/>
      <c r="BJ70" s="239"/>
      <c r="BK70" s="239"/>
      <c r="BL70" s="239"/>
      <c r="BM70" s="239"/>
      <c r="BN70" s="239"/>
      <c r="BO70" s="239"/>
      <c r="BP70" s="239"/>
      <c r="BQ70" s="236">
        <v>64</v>
      </c>
      <c r="BR70" s="241"/>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8"/>
    </row>
    <row r="71" spans="1:131" ht="26.25" customHeight="1" x14ac:dyDescent="0.15">
      <c r="A71" s="236">
        <v>4</v>
      </c>
      <c r="B71" s="974" t="s">
        <v>557</v>
      </c>
      <c r="C71" s="975"/>
      <c r="D71" s="975"/>
      <c r="E71" s="975"/>
      <c r="F71" s="975"/>
      <c r="G71" s="975"/>
      <c r="H71" s="975"/>
      <c r="I71" s="975"/>
      <c r="J71" s="975"/>
      <c r="K71" s="975"/>
      <c r="L71" s="975"/>
      <c r="M71" s="975"/>
      <c r="N71" s="975"/>
      <c r="O71" s="975"/>
      <c r="P71" s="976"/>
      <c r="Q71" s="977">
        <v>21</v>
      </c>
      <c r="R71" s="971"/>
      <c r="S71" s="971"/>
      <c r="T71" s="971"/>
      <c r="U71" s="971"/>
      <c r="V71" s="971">
        <v>21</v>
      </c>
      <c r="W71" s="971"/>
      <c r="X71" s="971"/>
      <c r="Y71" s="971"/>
      <c r="Z71" s="971"/>
      <c r="AA71" s="971">
        <v>1</v>
      </c>
      <c r="AB71" s="971"/>
      <c r="AC71" s="971"/>
      <c r="AD71" s="971"/>
      <c r="AE71" s="971"/>
      <c r="AF71" s="971">
        <v>1</v>
      </c>
      <c r="AG71" s="971"/>
      <c r="AH71" s="971"/>
      <c r="AI71" s="971"/>
      <c r="AJ71" s="971"/>
      <c r="AK71" s="971">
        <v>2</v>
      </c>
      <c r="AL71" s="971"/>
      <c r="AM71" s="971"/>
      <c r="AN71" s="971"/>
      <c r="AO71" s="971"/>
      <c r="AP71" s="971" t="s">
        <v>567</v>
      </c>
      <c r="AQ71" s="971"/>
      <c r="AR71" s="971"/>
      <c r="AS71" s="971"/>
      <c r="AT71" s="971"/>
      <c r="AU71" s="971" t="s">
        <v>567</v>
      </c>
      <c r="AV71" s="971"/>
      <c r="AW71" s="971"/>
      <c r="AX71" s="971"/>
      <c r="AY71" s="971"/>
      <c r="AZ71" s="972"/>
      <c r="BA71" s="972"/>
      <c r="BB71" s="972"/>
      <c r="BC71" s="972"/>
      <c r="BD71" s="973"/>
      <c r="BE71" s="239"/>
      <c r="BF71" s="239"/>
      <c r="BG71" s="239"/>
      <c r="BH71" s="239"/>
      <c r="BI71" s="239"/>
      <c r="BJ71" s="239"/>
      <c r="BK71" s="239"/>
      <c r="BL71" s="239"/>
      <c r="BM71" s="239"/>
      <c r="BN71" s="239"/>
      <c r="BO71" s="239"/>
      <c r="BP71" s="239"/>
      <c r="BQ71" s="236">
        <v>65</v>
      </c>
      <c r="BR71" s="241"/>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8"/>
    </row>
    <row r="72" spans="1:131" ht="26.25" customHeight="1" x14ac:dyDescent="0.15">
      <c r="A72" s="236">
        <v>5</v>
      </c>
      <c r="B72" s="974" t="s">
        <v>558</v>
      </c>
      <c r="C72" s="975"/>
      <c r="D72" s="975"/>
      <c r="E72" s="975"/>
      <c r="F72" s="975"/>
      <c r="G72" s="975"/>
      <c r="H72" s="975"/>
      <c r="I72" s="975"/>
      <c r="J72" s="975"/>
      <c r="K72" s="975"/>
      <c r="L72" s="975"/>
      <c r="M72" s="975"/>
      <c r="N72" s="975"/>
      <c r="O72" s="975"/>
      <c r="P72" s="976"/>
      <c r="Q72" s="977">
        <v>22</v>
      </c>
      <c r="R72" s="971"/>
      <c r="S72" s="971"/>
      <c r="T72" s="971"/>
      <c r="U72" s="971"/>
      <c r="V72" s="971">
        <v>11</v>
      </c>
      <c r="W72" s="971"/>
      <c r="X72" s="971"/>
      <c r="Y72" s="971"/>
      <c r="Z72" s="971"/>
      <c r="AA72" s="971">
        <v>11</v>
      </c>
      <c r="AB72" s="971"/>
      <c r="AC72" s="971"/>
      <c r="AD72" s="971"/>
      <c r="AE72" s="971"/>
      <c r="AF72" s="971">
        <v>11</v>
      </c>
      <c r="AG72" s="971"/>
      <c r="AH72" s="971"/>
      <c r="AI72" s="971"/>
      <c r="AJ72" s="971"/>
      <c r="AK72" s="971" t="s">
        <v>567</v>
      </c>
      <c r="AL72" s="971"/>
      <c r="AM72" s="971"/>
      <c r="AN72" s="971"/>
      <c r="AO72" s="971"/>
      <c r="AP72" s="971" t="s">
        <v>567</v>
      </c>
      <c r="AQ72" s="971"/>
      <c r="AR72" s="971"/>
      <c r="AS72" s="971"/>
      <c r="AT72" s="971"/>
      <c r="AU72" s="971" t="s">
        <v>567</v>
      </c>
      <c r="AV72" s="971"/>
      <c r="AW72" s="971"/>
      <c r="AX72" s="971"/>
      <c r="AY72" s="971"/>
      <c r="AZ72" s="972"/>
      <c r="BA72" s="972"/>
      <c r="BB72" s="972"/>
      <c r="BC72" s="972"/>
      <c r="BD72" s="973"/>
      <c r="BE72" s="239"/>
      <c r="BF72" s="239"/>
      <c r="BG72" s="239"/>
      <c r="BH72" s="239"/>
      <c r="BI72" s="239"/>
      <c r="BJ72" s="239"/>
      <c r="BK72" s="239"/>
      <c r="BL72" s="239"/>
      <c r="BM72" s="239"/>
      <c r="BN72" s="239"/>
      <c r="BO72" s="239"/>
      <c r="BP72" s="239"/>
      <c r="BQ72" s="236">
        <v>66</v>
      </c>
      <c r="BR72" s="241"/>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8"/>
    </row>
    <row r="73" spans="1:131" ht="26.25" customHeight="1" x14ac:dyDescent="0.15">
      <c r="A73" s="236">
        <v>6</v>
      </c>
      <c r="B73" s="974" t="s">
        <v>559</v>
      </c>
      <c r="C73" s="975"/>
      <c r="D73" s="975"/>
      <c r="E73" s="975"/>
      <c r="F73" s="975"/>
      <c r="G73" s="975"/>
      <c r="H73" s="975"/>
      <c r="I73" s="975"/>
      <c r="J73" s="975"/>
      <c r="K73" s="975"/>
      <c r="L73" s="975"/>
      <c r="M73" s="975"/>
      <c r="N73" s="975"/>
      <c r="O73" s="975"/>
      <c r="P73" s="976"/>
      <c r="Q73" s="977">
        <v>26</v>
      </c>
      <c r="R73" s="971"/>
      <c r="S73" s="971"/>
      <c r="T73" s="971"/>
      <c r="U73" s="971"/>
      <c r="V73" s="971">
        <v>26</v>
      </c>
      <c r="W73" s="971"/>
      <c r="X73" s="971"/>
      <c r="Y73" s="971"/>
      <c r="Z73" s="971"/>
      <c r="AA73" s="971">
        <v>0</v>
      </c>
      <c r="AB73" s="971"/>
      <c r="AC73" s="971"/>
      <c r="AD73" s="971"/>
      <c r="AE73" s="971"/>
      <c r="AF73" s="971">
        <v>0</v>
      </c>
      <c r="AG73" s="971"/>
      <c r="AH73" s="971"/>
      <c r="AI73" s="971"/>
      <c r="AJ73" s="971"/>
      <c r="AK73" s="971">
        <v>4</v>
      </c>
      <c r="AL73" s="971"/>
      <c r="AM73" s="971"/>
      <c r="AN73" s="971"/>
      <c r="AO73" s="971"/>
      <c r="AP73" s="971" t="s">
        <v>567</v>
      </c>
      <c r="AQ73" s="971"/>
      <c r="AR73" s="971"/>
      <c r="AS73" s="971"/>
      <c r="AT73" s="971"/>
      <c r="AU73" s="971" t="s">
        <v>567</v>
      </c>
      <c r="AV73" s="971"/>
      <c r="AW73" s="971"/>
      <c r="AX73" s="971"/>
      <c r="AY73" s="971"/>
      <c r="AZ73" s="972"/>
      <c r="BA73" s="972"/>
      <c r="BB73" s="972"/>
      <c r="BC73" s="972"/>
      <c r="BD73" s="973"/>
      <c r="BE73" s="239"/>
      <c r="BF73" s="239"/>
      <c r="BG73" s="239"/>
      <c r="BH73" s="239"/>
      <c r="BI73" s="239"/>
      <c r="BJ73" s="239"/>
      <c r="BK73" s="239"/>
      <c r="BL73" s="239"/>
      <c r="BM73" s="239"/>
      <c r="BN73" s="239"/>
      <c r="BO73" s="239"/>
      <c r="BP73" s="239"/>
      <c r="BQ73" s="236">
        <v>67</v>
      </c>
      <c r="BR73" s="241"/>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8"/>
    </row>
    <row r="74" spans="1:131" ht="26.25" customHeight="1" x14ac:dyDescent="0.15">
      <c r="A74" s="236">
        <v>7</v>
      </c>
      <c r="B74" s="974" t="s">
        <v>560</v>
      </c>
      <c r="C74" s="975"/>
      <c r="D74" s="975"/>
      <c r="E74" s="975"/>
      <c r="F74" s="975"/>
      <c r="G74" s="975"/>
      <c r="H74" s="975"/>
      <c r="I74" s="975"/>
      <c r="J74" s="975"/>
      <c r="K74" s="975"/>
      <c r="L74" s="975"/>
      <c r="M74" s="975"/>
      <c r="N74" s="975"/>
      <c r="O74" s="975"/>
      <c r="P74" s="976"/>
      <c r="Q74" s="977">
        <v>81</v>
      </c>
      <c r="R74" s="971"/>
      <c r="S74" s="971"/>
      <c r="T74" s="971"/>
      <c r="U74" s="971"/>
      <c r="V74" s="971">
        <v>81</v>
      </c>
      <c r="W74" s="971"/>
      <c r="X74" s="971"/>
      <c r="Y74" s="971"/>
      <c r="Z74" s="971"/>
      <c r="AA74" s="971">
        <v>0</v>
      </c>
      <c r="AB74" s="971"/>
      <c r="AC74" s="971"/>
      <c r="AD74" s="971"/>
      <c r="AE74" s="971"/>
      <c r="AF74" s="971">
        <v>0</v>
      </c>
      <c r="AG74" s="971"/>
      <c r="AH74" s="971"/>
      <c r="AI74" s="971"/>
      <c r="AJ74" s="971"/>
      <c r="AK74" s="971">
        <v>5</v>
      </c>
      <c r="AL74" s="971"/>
      <c r="AM74" s="971"/>
      <c r="AN74" s="971"/>
      <c r="AO74" s="971"/>
      <c r="AP74" s="971" t="s">
        <v>567</v>
      </c>
      <c r="AQ74" s="971"/>
      <c r="AR74" s="971"/>
      <c r="AS74" s="971"/>
      <c r="AT74" s="971"/>
      <c r="AU74" s="971" t="s">
        <v>567</v>
      </c>
      <c r="AV74" s="971"/>
      <c r="AW74" s="971"/>
      <c r="AX74" s="971"/>
      <c r="AY74" s="971"/>
      <c r="AZ74" s="972"/>
      <c r="BA74" s="972"/>
      <c r="BB74" s="972"/>
      <c r="BC74" s="972"/>
      <c r="BD74" s="973"/>
      <c r="BE74" s="239"/>
      <c r="BF74" s="239"/>
      <c r="BG74" s="239"/>
      <c r="BH74" s="239"/>
      <c r="BI74" s="239"/>
      <c r="BJ74" s="239"/>
      <c r="BK74" s="239"/>
      <c r="BL74" s="239"/>
      <c r="BM74" s="239"/>
      <c r="BN74" s="239"/>
      <c r="BO74" s="239"/>
      <c r="BP74" s="239"/>
      <c r="BQ74" s="236">
        <v>68</v>
      </c>
      <c r="BR74" s="241"/>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8"/>
    </row>
    <row r="75" spans="1:131" ht="26.25" customHeight="1" x14ac:dyDescent="0.15">
      <c r="A75" s="236">
        <v>8</v>
      </c>
      <c r="B75" s="974" t="s">
        <v>561</v>
      </c>
      <c r="C75" s="975"/>
      <c r="D75" s="975"/>
      <c r="E75" s="975"/>
      <c r="F75" s="975"/>
      <c r="G75" s="975"/>
      <c r="H75" s="975"/>
      <c r="I75" s="975"/>
      <c r="J75" s="975"/>
      <c r="K75" s="975"/>
      <c r="L75" s="975"/>
      <c r="M75" s="975"/>
      <c r="N75" s="975"/>
      <c r="O75" s="975"/>
      <c r="P75" s="976"/>
      <c r="Q75" s="978">
        <v>70</v>
      </c>
      <c r="R75" s="979"/>
      <c r="S75" s="979"/>
      <c r="T75" s="979"/>
      <c r="U75" s="980"/>
      <c r="V75" s="981">
        <v>66</v>
      </c>
      <c r="W75" s="979"/>
      <c r="X75" s="979"/>
      <c r="Y75" s="979"/>
      <c r="Z75" s="980"/>
      <c r="AA75" s="981">
        <v>4</v>
      </c>
      <c r="AB75" s="979"/>
      <c r="AC75" s="979"/>
      <c r="AD75" s="979"/>
      <c r="AE75" s="980"/>
      <c r="AF75" s="981">
        <v>4</v>
      </c>
      <c r="AG75" s="979"/>
      <c r="AH75" s="979"/>
      <c r="AI75" s="979"/>
      <c r="AJ75" s="980"/>
      <c r="AK75" s="981">
        <v>3</v>
      </c>
      <c r="AL75" s="979"/>
      <c r="AM75" s="979"/>
      <c r="AN75" s="979"/>
      <c r="AO75" s="980"/>
      <c r="AP75" s="981" t="s">
        <v>567</v>
      </c>
      <c r="AQ75" s="979"/>
      <c r="AR75" s="979"/>
      <c r="AS75" s="979"/>
      <c r="AT75" s="980"/>
      <c r="AU75" s="981" t="s">
        <v>567</v>
      </c>
      <c r="AV75" s="979"/>
      <c r="AW75" s="979"/>
      <c r="AX75" s="979"/>
      <c r="AY75" s="980"/>
      <c r="AZ75" s="972"/>
      <c r="BA75" s="972"/>
      <c r="BB75" s="972"/>
      <c r="BC75" s="972"/>
      <c r="BD75" s="973"/>
      <c r="BE75" s="239"/>
      <c r="BF75" s="239"/>
      <c r="BG75" s="239"/>
      <c r="BH75" s="239"/>
      <c r="BI75" s="239"/>
      <c r="BJ75" s="239"/>
      <c r="BK75" s="239"/>
      <c r="BL75" s="239"/>
      <c r="BM75" s="239"/>
      <c r="BN75" s="239"/>
      <c r="BO75" s="239"/>
      <c r="BP75" s="239"/>
      <c r="BQ75" s="236">
        <v>69</v>
      </c>
      <c r="BR75" s="241"/>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8"/>
    </row>
    <row r="76" spans="1:131" ht="26.25" customHeight="1" x14ac:dyDescent="0.15">
      <c r="A76" s="236">
        <v>9</v>
      </c>
      <c r="B76" s="974" t="s">
        <v>562</v>
      </c>
      <c r="C76" s="975"/>
      <c r="D76" s="975"/>
      <c r="E76" s="975"/>
      <c r="F76" s="975"/>
      <c r="G76" s="975"/>
      <c r="H76" s="975"/>
      <c r="I76" s="975"/>
      <c r="J76" s="975"/>
      <c r="K76" s="975"/>
      <c r="L76" s="975"/>
      <c r="M76" s="975"/>
      <c r="N76" s="975"/>
      <c r="O76" s="975"/>
      <c r="P76" s="976"/>
      <c r="Q76" s="978">
        <v>251106</v>
      </c>
      <c r="R76" s="979"/>
      <c r="S76" s="979"/>
      <c r="T76" s="979"/>
      <c r="U76" s="980"/>
      <c r="V76" s="981">
        <v>250578</v>
      </c>
      <c r="W76" s="979"/>
      <c r="X76" s="979"/>
      <c r="Y76" s="979"/>
      <c r="Z76" s="980"/>
      <c r="AA76" s="981">
        <v>528</v>
      </c>
      <c r="AB76" s="979"/>
      <c r="AC76" s="979"/>
      <c r="AD76" s="979"/>
      <c r="AE76" s="980"/>
      <c r="AF76" s="981">
        <v>528</v>
      </c>
      <c r="AG76" s="979"/>
      <c r="AH76" s="979"/>
      <c r="AI76" s="979"/>
      <c r="AJ76" s="980"/>
      <c r="AK76" s="981" t="s">
        <v>567</v>
      </c>
      <c r="AL76" s="979"/>
      <c r="AM76" s="979"/>
      <c r="AN76" s="979"/>
      <c r="AO76" s="980"/>
      <c r="AP76" s="981" t="s">
        <v>567</v>
      </c>
      <c r="AQ76" s="979"/>
      <c r="AR76" s="979"/>
      <c r="AS76" s="979"/>
      <c r="AT76" s="980"/>
      <c r="AU76" s="981" t="s">
        <v>567</v>
      </c>
      <c r="AV76" s="979"/>
      <c r="AW76" s="979"/>
      <c r="AX76" s="979"/>
      <c r="AY76" s="980"/>
      <c r="AZ76" s="972"/>
      <c r="BA76" s="972"/>
      <c r="BB76" s="972"/>
      <c r="BC76" s="972"/>
      <c r="BD76" s="973"/>
      <c r="BE76" s="239"/>
      <c r="BF76" s="239"/>
      <c r="BG76" s="239"/>
      <c r="BH76" s="239"/>
      <c r="BI76" s="239"/>
      <c r="BJ76" s="239"/>
      <c r="BK76" s="239"/>
      <c r="BL76" s="239"/>
      <c r="BM76" s="239"/>
      <c r="BN76" s="239"/>
      <c r="BO76" s="239"/>
      <c r="BP76" s="239"/>
      <c r="BQ76" s="236">
        <v>70</v>
      </c>
      <c r="BR76" s="241"/>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8"/>
    </row>
    <row r="77" spans="1:131" ht="26.25" customHeight="1" x14ac:dyDescent="0.15">
      <c r="A77" s="236">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9"/>
      <c r="BF77" s="239"/>
      <c r="BG77" s="239"/>
      <c r="BH77" s="239"/>
      <c r="BI77" s="239"/>
      <c r="BJ77" s="239"/>
      <c r="BK77" s="239"/>
      <c r="BL77" s="239"/>
      <c r="BM77" s="239"/>
      <c r="BN77" s="239"/>
      <c r="BO77" s="239"/>
      <c r="BP77" s="239"/>
      <c r="BQ77" s="236">
        <v>71</v>
      </c>
      <c r="BR77" s="241"/>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8"/>
    </row>
    <row r="78" spans="1:131" ht="26.25" customHeight="1" x14ac:dyDescent="0.15">
      <c r="A78" s="236">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9"/>
      <c r="BF78" s="239"/>
      <c r="BG78" s="239"/>
      <c r="BH78" s="239"/>
      <c r="BI78" s="239"/>
      <c r="BJ78" s="228"/>
      <c r="BK78" s="228"/>
      <c r="BL78" s="228"/>
      <c r="BM78" s="228"/>
      <c r="BN78" s="228"/>
      <c r="BO78" s="239"/>
      <c r="BP78" s="239"/>
      <c r="BQ78" s="236">
        <v>72</v>
      </c>
      <c r="BR78" s="241"/>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8"/>
    </row>
    <row r="79" spans="1:131" ht="26.25" customHeight="1" x14ac:dyDescent="0.15">
      <c r="A79" s="236">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9"/>
      <c r="BF79" s="239"/>
      <c r="BG79" s="239"/>
      <c r="BH79" s="239"/>
      <c r="BI79" s="239"/>
      <c r="BJ79" s="228"/>
      <c r="BK79" s="228"/>
      <c r="BL79" s="228"/>
      <c r="BM79" s="228"/>
      <c r="BN79" s="228"/>
      <c r="BO79" s="239"/>
      <c r="BP79" s="239"/>
      <c r="BQ79" s="236">
        <v>73</v>
      </c>
      <c r="BR79" s="241"/>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8"/>
    </row>
    <row r="80" spans="1:131" ht="26.25" customHeight="1" x14ac:dyDescent="0.15">
      <c r="A80" s="236">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9"/>
      <c r="BF80" s="239"/>
      <c r="BG80" s="239"/>
      <c r="BH80" s="239"/>
      <c r="BI80" s="239"/>
      <c r="BJ80" s="239"/>
      <c r="BK80" s="239"/>
      <c r="BL80" s="239"/>
      <c r="BM80" s="239"/>
      <c r="BN80" s="239"/>
      <c r="BO80" s="239"/>
      <c r="BP80" s="239"/>
      <c r="BQ80" s="236">
        <v>74</v>
      </c>
      <c r="BR80" s="241"/>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8"/>
    </row>
    <row r="81" spans="1:131" ht="26.25" customHeight="1" x14ac:dyDescent="0.15">
      <c r="A81" s="236">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9"/>
      <c r="BF81" s="239"/>
      <c r="BG81" s="239"/>
      <c r="BH81" s="239"/>
      <c r="BI81" s="239"/>
      <c r="BJ81" s="239"/>
      <c r="BK81" s="239"/>
      <c r="BL81" s="239"/>
      <c r="BM81" s="239"/>
      <c r="BN81" s="239"/>
      <c r="BO81" s="239"/>
      <c r="BP81" s="239"/>
      <c r="BQ81" s="236">
        <v>75</v>
      </c>
      <c r="BR81" s="241"/>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8"/>
    </row>
    <row r="82" spans="1:131" ht="26.25" customHeight="1" x14ac:dyDescent="0.15">
      <c r="A82" s="236">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9"/>
      <c r="BF82" s="239"/>
      <c r="BG82" s="239"/>
      <c r="BH82" s="239"/>
      <c r="BI82" s="239"/>
      <c r="BJ82" s="239"/>
      <c r="BK82" s="239"/>
      <c r="BL82" s="239"/>
      <c r="BM82" s="239"/>
      <c r="BN82" s="239"/>
      <c r="BO82" s="239"/>
      <c r="BP82" s="239"/>
      <c r="BQ82" s="236">
        <v>76</v>
      </c>
      <c r="BR82" s="241"/>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8"/>
    </row>
    <row r="83" spans="1:131" ht="26.25" customHeight="1" x14ac:dyDescent="0.15">
      <c r="A83" s="236">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9"/>
      <c r="BF83" s="239"/>
      <c r="BG83" s="239"/>
      <c r="BH83" s="239"/>
      <c r="BI83" s="239"/>
      <c r="BJ83" s="239"/>
      <c r="BK83" s="239"/>
      <c r="BL83" s="239"/>
      <c r="BM83" s="239"/>
      <c r="BN83" s="239"/>
      <c r="BO83" s="239"/>
      <c r="BP83" s="239"/>
      <c r="BQ83" s="236">
        <v>77</v>
      </c>
      <c r="BR83" s="241"/>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8"/>
    </row>
    <row r="84" spans="1:131" ht="26.25" customHeight="1" x14ac:dyDescent="0.15">
      <c r="A84" s="236">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9"/>
      <c r="BF84" s="239"/>
      <c r="BG84" s="239"/>
      <c r="BH84" s="239"/>
      <c r="BI84" s="239"/>
      <c r="BJ84" s="239"/>
      <c r="BK84" s="239"/>
      <c r="BL84" s="239"/>
      <c r="BM84" s="239"/>
      <c r="BN84" s="239"/>
      <c r="BO84" s="239"/>
      <c r="BP84" s="239"/>
      <c r="BQ84" s="236">
        <v>78</v>
      </c>
      <c r="BR84" s="241"/>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8"/>
    </row>
    <row r="85" spans="1:131" ht="26.25" customHeight="1" x14ac:dyDescent="0.15">
      <c r="A85" s="236">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9"/>
      <c r="BF85" s="239"/>
      <c r="BG85" s="239"/>
      <c r="BH85" s="239"/>
      <c r="BI85" s="239"/>
      <c r="BJ85" s="239"/>
      <c r="BK85" s="239"/>
      <c r="BL85" s="239"/>
      <c r="BM85" s="239"/>
      <c r="BN85" s="239"/>
      <c r="BO85" s="239"/>
      <c r="BP85" s="239"/>
      <c r="BQ85" s="236">
        <v>79</v>
      </c>
      <c r="BR85" s="241"/>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8"/>
    </row>
    <row r="86" spans="1:131" ht="26.25" customHeight="1" x14ac:dyDescent="0.15">
      <c r="A86" s="236">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9"/>
      <c r="BF86" s="239"/>
      <c r="BG86" s="239"/>
      <c r="BH86" s="239"/>
      <c r="BI86" s="239"/>
      <c r="BJ86" s="239"/>
      <c r="BK86" s="239"/>
      <c r="BL86" s="239"/>
      <c r="BM86" s="239"/>
      <c r="BN86" s="239"/>
      <c r="BO86" s="239"/>
      <c r="BP86" s="239"/>
      <c r="BQ86" s="236">
        <v>80</v>
      </c>
      <c r="BR86" s="241"/>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8"/>
    </row>
    <row r="87" spans="1:131" ht="26.25" customHeight="1" x14ac:dyDescent="0.15">
      <c r="A87" s="24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9"/>
      <c r="BF87" s="239"/>
      <c r="BG87" s="239"/>
      <c r="BH87" s="239"/>
      <c r="BI87" s="239"/>
      <c r="BJ87" s="239"/>
      <c r="BK87" s="239"/>
      <c r="BL87" s="239"/>
      <c r="BM87" s="239"/>
      <c r="BN87" s="239"/>
      <c r="BO87" s="239"/>
      <c r="BP87" s="239"/>
      <c r="BQ87" s="236">
        <v>81</v>
      </c>
      <c r="BR87" s="241"/>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8"/>
    </row>
    <row r="88" spans="1:131" ht="26.25" customHeight="1" thickBot="1" x14ac:dyDescent="0.2">
      <c r="A88" s="238"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558</v>
      </c>
      <c r="AG88" s="959"/>
      <c r="AH88" s="959"/>
      <c r="AI88" s="959"/>
      <c r="AJ88" s="959"/>
      <c r="AK88" s="963"/>
      <c r="AL88" s="963"/>
      <c r="AM88" s="963"/>
      <c r="AN88" s="963"/>
      <c r="AO88" s="963"/>
      <c r="AP88" s="959" t="s">
        <v>567</v>
      </c>
      <c r="AQ88" s="959"/>
      <c r="AR88" s="959"/>
      <c r="AS88" s="959"/>
      <c r="AT88" s="959"/>
      <c r="AU88" s="959" t="s">
        <v>567</v>
      </c>
      <c r="AV88" s="959"/>
      <c r="AW88" s="959"/>
      <c r="AX88" s="959"/>
      <c r="AY88" s="959"/>
      <c r="AZ88" s="960"/>
      <c r="BA88" s="960"/>
      <c r="BB88" s="960"/>
      <c r="BC88" s="960"/>
      <c r="BD88" s="961"/>
      <c r="BE88" s="239"/>
      <c r="BF88" s="239"/>
      <c r="BG88" s="239"/>
      <c r="BH88" s="239"/>
      <c r="BI88" s="239"/>
      <c r="BJ88" s="239"/>
      <c r="BK88" s="239"/>
      <c r="BL88" s="239"/>
      <c r="BM88" s="239"/>
      <c r="BN88" s="239"/>
      <c r="BO88" s="239"/>
      <c r="BP88" s="239"/>
      <c r="BQ88" s="236">
        <v>82</v>
      </c>
      <c r="BR88" s="241"/>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70</v>
      </c>
      <c r="CS102" s="953"/>
      <c r="CT102" s="953"/>
      <c r="CU102" s="953"/>
      <c r="CV102" s="954"/>
      <c r="CW102" s="952">
        <v>3</v>
      </c>
      <c r="CX102" s="953"/>
      <c r="CY102" s="953"/>
      <c r="CZ102" s="953"/>
      <c r="DA102" s="954"/>
      <c r="DB102" s="952" t="s">
        <v>567</v>
      </c>
      <c r="DC102" s="953"/>
      <c r="DD102" s="953"/>
      <c r="DE102" s="953"/>
      <c r="DF102" s="954"/>
      <c r="DG102" s="952" t="s">
        <v>567</v>
      </c>
      <c r="DH102" s="953"/>
      <c r="DI102" s="953"/>
      <c r="DJ102" s="953"/>
      <c r="DK102" s="954"/>
      <c r="DL102" s="952" t="s">
        <v>567</v>
      </c>
      <c r="DM102" s="953"/>
      <c r="DN102" s="953"/>
      <c r="DO102" s="953"/>
      <c r="DP102" s="954"/>
      <c r="DQ102" s="952" t="s">
        <v>567</v>
      </c>
      <c r="DR102" s="953"/>
      <c r="DS102" s="953"/>
      <c r="DT102" s="953"/>
      <c r="DU102" s="954"/>
      <c r="DV102" s="937"/>
      <c r="DW102" s="938"/>
      <c r="DX102" s="938"/>
      <c r="DY102" s="938"/>
      <c r="DZ102" s="93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8"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28"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1628233</v>
      </c>
      <c r="AB110" s="889"/>
      <c r="AC110" s="889"/>
      <c r="AD110" s="889"/>
      <c r="AE110" s="890"/>
      <c r="AF110" s="891">
        <v>1746483</v>
      </c>
      <c r="AG110" s="889"/>
      <c r="AH110" s="889"/>
      <c r="AI110" s="889"/>
      <c r="AJ110" s="890"/>
      <c r="AK110" s="891">
        <v>1715206</v>
      </c>
      <c r="AL110" s="889"/>
      <c r="AM110" s="889"/>
      <c r="AN110" s="889"/>
      <c r="AO110" s="890"/>
      <c r="AP110" s="892">
        <v>20.6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15749443</v>
      </c>
      <c r="BR110" s="842"/>
      <c r="BS110" s="842"/>
      <c r="BT110" s="842"/>
      <c r="BU110" s="842"/>
      <c r="BV110" s="842">
        <v>16528714</v>
      </c>
      <c r="BW110" s="842"/>
      <c r="BX110" s="842"/>
      <c r="BY110" s="842"/>
      <c r="BZ110" s="842"/>
      <c r="CA110" s="842">
        <v>19888385</v>
      </c>
      <c r="CB110" s="842"/>
      <c r="CC110" s="842"/>
      <c r="CD110" s="842"/>
      <c r="CE110" s="842"/>
      <c r="CF110" s="866">
        <v>238.4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8"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1870</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8"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5699104</v>
      </c>
      <c r="BR112" s="817"/>
      <c r="BS112" s="817"/>
      <c r="BT112" s="817"/>
      <c r="BU112" s="817"/>
      <c r="BV112" s="817">
        <v>5942144</v>
      </c>
      <c r="BW112" s="817"/>
      <c r="BX112" s="817"/>
      <c r="BY112" s="817"/>
      <c r="BZ112" s="817"/>
      <c r="CA112" s="817">
        <v>5975147</v>
      </c>
      <c r="CB112" s="817"/>
      <c r="CC112" s="817"/>
      <c r="CD112" s="817"/>
      <c r="CE112" s="817"/>
      <c r="CF112" s="875">
        <v>71.599999999999994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8"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694124</v>
      </c>
      <c r="AB113" s="919"/>
      <c r="AC113" s="919"/>
      <c r="AD113" s="919"/>
      <c r="AE113" s="920"/>
      <c r="AF113" s="921">
        <v>695060</v>
      </c>
      <c r="AG113" s="919"/>
      <c r="AH113" s="919"/>
      <c r="AI113" s="919"/>
      <c r="AJ113" s="920"/>
      <c r="AK113" s="921">
        <v>713258</v>
      </c>
      <c r="AL113" s="919"/>
      <c r="AM113" s="919"/>
      <c r="AN113" s="919"/>
      <c r="AO113" s="920"/>
      <c r="AP113" s="922">
        <v>8.6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8"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3002262</v>
      </c>
      <c r="BR114" s="817"/>
      <c r="BS114" s="817"/>
      <c r="BT114" s="817"/>
      <c r="BU114" s="817"/>
      <c r="BV114" s="817">
        <v>2856122</v>
      </c>
      <c r="BW114" s="817"/>
      <c r="BX114" s="817"/>
      <c r="BY114" s="817"/>
      <c r="BZ114" s="817"/>
      <c r="CA114" s="817">
        <v>2932599</v>
      </c>
      <c r="CB114" s="817"/>
      <c r="CC114" s="817"/>
      <c r="CD114" s="817"/>
      <c r="CE114" s="817"/>
      <c r="CF114" s="875">
        <v>35.200000000000003</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8"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10554</v>
      </c>
      <c r="AB115" s="919"/>
      <c r="AC115" s="919"/>
      <c r="AD115" s="919"/>
      <c r="AE115" s="920"/>
      <c r="AF115" s="921">
        <v>3106</v>
      </c>
      <c r="AG115" s="919"/>
      <c r="AH115" s="919"/>
      <c r="AI115" s="919"/>
      <c r="AJ115" s="920"/>
      <c r="AK115" s="921">
        <v>1208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8"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8"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2332911</v>
      </c>
      <c r="AB117" s="903"/>
      <c r="AC117" s="903"/>
      <c r="AD117" s="903"/>
      <c r="AE117" s="904"/>
      <c r="AF117" s="905">
        <v>2444649</v>
      </c>
      <c r="AG117" s="903"/>
      <c r="AH117" s="903"/>
      <c r="AI117" s="903"/>
      <c r="AJ117" s="904"/>
      <c r="AK117" s="905">
        <v>2429672</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8"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8"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9" t="s">
        <v>176</v>
      </c>
      <c r="BA119" s="249"/>
      <c r="BB119" s="249"/>
      <c r="BC119" s="249"/>
      <c r="BD119" s="249"/>
      <c r="BE119" s="249"/>
      <c r="BF119" s="249"/>
      <c r="BG119" s="249"/>
      <c r="BH119" s="249"/>
      <c r="BI119" s="249"/>
      <c r="BJ119" s="249"/>
      <c r="BK119" s="249"/>
      <c r="BL119" s="249"/>
      <c r="BM119" s="249"/>
      <c r="BN119" s="249"/>
      <c r="BO119" s="877" t="s">
        <v>442</v>
      </c>
      <c r="BP119" s="878"/>
      <c r="BQ119" s="879">
        <v>24452679</v>
      </c>
      <c r="BR119" s="845"/>
      <c r="BS119" s="845"/>
      <c r="BT119" s="845"/>
      <c r="BU119" s="845"/>
      <c r="BV119" s="845">
        <v>25326980</v>
      </c>
      <c r="BW119" s="845"/>
      <c r="BX119" s="845"/>
      <c r="BY119" s="845"/>
      <c r="BZ119" s="845"/>
      <c r="CA119" s="845">
        <v>28796131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1870</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8"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7202977</v>
      </c>
      <c r="BR120" s="842"/>
      <c r="BS120" s="842"/>
      <c r="BT120" s="842"/>
      <c r="BU120" s="842"/>
      <c r="BV120" s="842">
        <v>7103148</v>
      </c>
      <c r="BW120" s="842"/>
      <c r="BX120" s="842"/>
      <c r="BY120" s="842"/>
      <c r="BZ120" s="842"/>
      <c r="CA120" s="842">
        <v>5875269</v>
      </c>
      <c r="CB120" s="842"/>
      <c r="CC120" s="842"/>
      <c r="CD120" s="842"/>
      <c r="CE120" s="842"/>
      <c r="CF120" s="866">
        <v>70.400000000000006</v>
      </c>
      <c r="CG120" s="867"/>
      <c r="CH120" s="867"/>
      <c r="CI120" s="867"/>
      <c r="CJ120" s="867"/>
      <c r="CK120" s="868" t="s">
        <v>446</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2262875</v>
      </c>
      <c r="DH120" s="842"/>
      <c r="DI120" s="842"/>
      <c r="DJ120" s="842"/>
      <c r="DK120" s="842"/>
      <c r="DL120" s="842">
        <v>2694892</v>
      </c>
      <c r="DM120" s="842"/>
      <c r="DN120" s="842"/>
      <c r="DO120" s="842"/>
      <c r="DP120" s="842"/>
      <c r="DQ120" s="842">
        <v>3081975</v>
      </c>
      <c r="DR120" s="842"/>
      <c r="DS120" s="842"/>
      <c r="DT120" s="842"/>
      <c r="DU120" s="842"/>
      <c r="DV120" s="843">
        <v>36.9</v>
      </c>
      <c r="DW120" s="843"/>
      <c r="DX120" s="843"/>
      <c r="DY120" s="843"/>
      <c r="DZ120" s="844"/>
    </row>
    <row r="121" spans="1:130" s="228"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833187</v>
      </c>
      <c r="BR121" s="817"/>
      <c r="BS121" s="817"/>
      <c r="BT121" s="817"/>
      <c r="BU121" s="817"/>
      <c r="BV121" s="817">
        <v>754998</v>
      </c>
      <c r="BW121" s="817"/>
      <c r="BX121" s="817"/>
      <c r="BY121" s="817"/>
      <c r="BZ121" s="817"/>
      <c r="CA121" s="817">
        <v>687874</v>
      </c>
      <c r="CB121" s="817"/>
      <c r="CC121" s="817"/>
      <c r="CD121" s="817"/>
      <c r="CE121" s="817"/>
      <c r="CF121" s="875">
        <v>8.1999999999999993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1980927</v>
      </c>
      <c r="DH121" s="817"/>
      <c r="DI121" s="817"/>
      <c r="DJ121" s="817"/>
      <c r="DK121" s="817"/>
      <c r="DL121" s="817">
        <v>1907782</v>
      </c>
      <c r="DM121" s="817"/>
      <c r="DN121" s="817"/>
      <c r="DO121" s="817"/>
      <c r="DP121" s="817"/>
      <c r="DQ121" s="817">
        <v>1719997</v>
      </c>
      <c r="DR121" s="817"/>
      <c r="DS121" s="817"/>
      <c r="DT121" s="817"/>
      <c r="DU121" s="817"/>
      <c r="DV121" s="794">
        <v>20.6</v>
      </c>
      <c r="DW121" s="794"/>
      <c r="DX121" s="794"/>
      <c r="DY121" s="794"/>
      <c r="DZ121" s="795"/>
    </row>
    <row r="122" spans="1:130" s="228"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14232394</v>
      </c>
      <c r="BR122" s="845"/>
      <c r="BS122" s="845"/>
      <c r="BT122" s="845"/>
      <c r="BU122" s="845"/>
      <c r="BV122" s="845">
        <v>13775886</v>
      </c>
      <c r="BW122" s="845"/>
      <c r="BX122" s="845"/>
      <c r="BY122" s="845"/>
      <c r="BZ122" s="845"/>
      <c r="CA122" s="845">
        <v>13569467</v>
      </c>
      <c r="CB122" s="845"/>
      <c r="CC122" s="845"/>
      <c r="CD122" s="845"/>
      <c r="CE122" s="845"/>
      <c r="CF122" s="846">
        <v>162.69999999999999</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1451198</v>
      </c>
      <c r="DH122" s="817"/>
      <c r="DI122" s="817"/>
      <c r="DJ122" s="817"/>
      <c r="DK122" s="817"/>
      <c r="DL122" s="817">
        <v>1318433</v>
      </c>
      <c r="DM122" s="817"/>
      <c r="DN122" s="817"/>
      <c r="DO122" s="817"/>
      <c r="DP122" s="817"/>
      <c r="DQ122" s="817">
        <v>1145845</v>
      </c>
      <c r="DR122" s="817"/>
      <c r="DS122" s="817"/>
      <c r="DT122" s="817"/>
      <c r="DU122" s="817"/>
      <c r="DV122" s="794">
        <v>13.7</v>
      </c>
      <c r="DW122" s="794"/>
      <c r="DX122" s="794"/>
      <c r="DY122" s="794"/>
      <c r="DZ122" s="795"/>
    </row>
    <row r="123" spans="1:130" s="228"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9" t="s">
        <v>176</v>
      </c>
      <c r="BA123" s="249"/>
      <c r="BB123" s="249"/>
      <c r="BC123" s="249"/>
      <c r="BD123" s="249"/>
      <c r="BE123" s="249"/>
      <c r="BF123" s="249"/>
      <c r="BG123" s="249"/>
      <c r="BH123" s="249"/>
      <c r="BI123" s="249"/>
      <c r="BJ123" s="249"/>
      <c r="BK123" s="249"/>
      <c r="BL123" s="249"/>
      <c r="BM123" s="249"/>
      <c r="BN123" s="249"/>
      <c r="BO123" s="877" t="s">
        <v>450</v>
      </c>
      <c r="BP123" s="878"/>
      <c r="BQ123" s="832">
        <v>22268558</v>
      </c>
      <c r="BR123" s="833"/>
      <c r="BS123" s="833"/>
      <c r="BT123" s="833"/>
      <c r="BU123" s="833"/>
      <c r="BV123" s="833">
        <v>21634032</v>
      </c>
      <c r="BW123" s="833"/>
      <c r="BX123" s="833"/>
      <c r="BY123" s="833"/>
      <c r="BZ123" s="833"/>
      <c r="CA123" s="833">
        <v>20132610</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4104</v>
      </c>
      <c r="DH123" s="780"/>
      <c r="DI123" s="780"/>
      <c r="DJ123" s="780"/>
      <c r="DK123" s="781"/>
      <c r="DL123" s="782">
        <v>21037</v>
      </c>
      <c r="DM123" s="780"/>
      <c r="DN123" s="780"/>
      <c r="DO123" s="780"/>
      <c r="DP123" s="781"/>
      <c r="DQ123" s="782">
        <v>27330</v>
      </c>
      <c r="DR123" s="780"/>
      <c r="DS123" s="780"/>
      <c r="DT123" s="780"/>
      <c r="DU123" s="781"/>
      <c r="DV123" s="824">
        <v>0.3</v>
      </c>
      <c r="DW123" s="825"/>
      <c r="DX123" s="825"/>
      <c r="DY123" s="825"/>
      <c r="DZ123" s="826"/>
    </row>
    <row r="124" spans="1:130" s="228"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25.2</v>
      </c>
      <c r="BR124" s="831"/>
      <c r="BS124" s="831"/>
      <c r="BT124" s="831"/>
      <c r="BU124" s="831"/>
      <c r="BV124" s="831">
        <v>44.4</v>
      </c>
      <c r="BW124" s="831"/>
      <c r="BX124" s="831"/>
      <c r="BY124" s="831"/>
      <c r="BZ124" s="831"/>
      <c r="CA124" s="831">
        <v>103.8</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8"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8"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1300</v>
      </c>
      <c r="AB126" s="780"/>
      <c r="AC126" s="780"/>
      <c r="AD126" s="780"/>
      <c r="AE126" s="781"/>
      <c r="AF126" s="782">
        <v>1140</v>
      </c>
      <c r="AG126" s="780"/>
      <c r="AH126" s="780"/>
      <c r="AI126" s="780"/>
      <c r="AJ126" s="781"/>
      <c r="AK126" s="782">
        <v>1137</v>
      </c>
      <c r="AL126" s="780"/>
      <c r="AM126" s="780"/>
      <c r="AN126" s="780"/>
      <c r="AO126" s="781"/>
      <c r="AP126" s="824">
        <v>0</v>
      </c>
      <c r="AQ126" s="825"/>
      <c r="AR126" s="825"/>
      <c r="AS126" s="825"/>
      <c r="AT126" s="82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8"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9254</v>
      </c>
      <c r="AB127" s="780"/>
      <c r="AC127" s="780"/>
      <c r="AD127" s="780"/>
      <c r="AE127" s="781"/>
      <c r="AF127" s="782">
        <v>1966</v>
      </c>
      <c r="AG127" s="780"/>
      <c r="AH127" s="780"/>
      <c r="AI127" s="780"/>
      <c r="AJ127" s="781"/>
      <c r="AK127" s="782">
        <v>71</v>
      </c>
      <c r="AL127" s="780"/>
      <c r="AM127" s="780"/>
      <c r="AN127" s="780"/>
      <c r="AO127" s="781"/>
      <c r="AP127" s="824">
        <v>0</v>
      </c>
      <c r="AQ127" s="825"/>
      <c r="AR127" s="825"/>
      <c r="AS127" s="825"/>
      <c r="AT127" s="826"/>
      <c r="AU127" s="230"/>
      <c r="AV127" s="230"/>
      <c r="AW127" s="230"/>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0"/>
      <c r="CB127" s="230"/>
      <c r="CC127" s="230"/>
      <c r="CD127" s="253"/>
      <c r="CE127" s="253"/>
      <c r="CF127" s="253"/>
      <c r="CG127" s="230"/>
      <c r="CH127" s="230"/>
      <c r="CI127" s="230"/>
      <c r="CJ127" s="252"/>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8"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147585</v>
      </c>
      <c r="AB128" s="801"/>
      <c r="AC128" s="801"/>
      <c r="AD128" s="801"/>
      <c r="AE128" s="802"/>
      <c r="AF128" s="803">
        <v>144154</v>
      </c>
      <c r="AG128" s="801"/>
      <c r="AH128" s="801"/>
      <c r="AI128" s="801"/>
      <c r="AJ128" s="802"/>
      <c r="AK128" s="803">
        <v>134079</v>
      </c>
      <c r="AL128" s="801"/>
      <c r="AM128" s="801"/>
      <c r="AN128" s="801"/>
      <c r="AO128" s="802"/>
      <c r="AP128" s="804"/>
      <c r="AQ128" s="805"/>
      <c r="AR128" s="805"/>
      <c r="AS128" s="805"/>
      <c r="AT128" s="806"/>
      <c r="AU128" s="230"/>
      <c r="AV128" s="230"/>
      <c r="AW128" s="230"/>
      <c r="AX128" s="807" t="s">
        <v>464</v>
      </c>
      <c r="AY128" s="808"/>
      <c r="AZ128" s="808"/>
      <c r="BA128" s="808"/>
      <c r="BB128" s="808"/>
      <c r="BC128" s="808"/>
      <c r="BD128" s="808"/>
      <c r="BE128" s="809"/>
      <c r="BF128" s="786" t="s">
        <v>122</v>
      </c>
      <c r="BG128" s="787"/>
      <c r="BH128" s="787"/>
      <c r="BI128" s="787"/>
      <c r="BJ128" s="787"/>
      <c r="BK128" s="787"/>
      <c r="BL128" s="810"/>
      <c r="BM128" s="786">
        <v>13.35</v>
      </c>
      <c r="BN128" s="787"/>
      <c r="BO128" s="787"/>
      <c r="BP128" s="787"/>
      <c r="BQ128" s="787"/>
      <c r="BR128" s="787"/>
      <c r="BS128" s="810"/>
      <c r="BT128" s="786">
        <v>20</v>
      </c>
      <c r="BU128" s="787"/>
      <c r="BV128" s="787"/>
      <c r="BW128" s="787"/>
      <c r="BX128" s="787"/>
      <c r="BY128" s="787"/>
      <c r="BZ128" s="788"/>
      <c r="CA128" s="253"/>
      <c r="CB128" s="253"/>
      <c r="CC128" s="253"/>
      <c r="CD128" s="253"/>
      <c r="CE128" s="253"/>
      <c r="CF128" s="253"/>
      <c r="CG128" s="230"/>
      <c r="CH128" s="230"/>
      <c r="CI128" s="230"/>
      <c r="CJ128" s="252"/>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28"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10151275</v>
      </c>
      <c r="AB129" s="780"/>
      <c r="AC129" s="780"/>
      <c r="AD129" s="780"/>
      <c r="AE129" s="781"/>
      <c r="AF129" s="782">
        <v>9885715</v>
      </c>
      <c r="AG129" s="780"/>
      <c r="AH129" s="780"/>
      <c r="AI129" s="780"/>
      <c r="AJ129" s="781"/>
      <c r="AK129" s="782">
        <v>9894585</v>
      </c>
      <c r="AL129" s="780"/>
      <c r="AM129" s="780"/>
      <c r="AN129" s="780"/>
      <c r="AO129" s="781"/>
      <c r="AP129" s="783"/>
      <c r="AQ129" s="784"/>
      <c r="AR129" s="784"/>
      <c r="AS129" s="784"/>
      <c r="AT129" s="785"/>
      <c r="AU129" s="231"/>
      <c r="AV129" s="231"/>
      <c r="AW129" s="231"/>
      <c r="AX129" s="751" t="s">
        <v>467</v>
      </c>
      <c r="AY129" s="752"/>
      <c r="AZ129" s="752"/>
      <c r="BA129" s="752"/>
      <c r="BB129" s="752"/>
      <c r="BC129" s="752"/>
      <c r="BD129" s="752"/>
      <c r="BE129" s="753"/>
      <c r="BF129" s="770" t="s">
        <v>122</v>
      </c>
      <c r="BG129" s="771"/>
      <c r="BH129" s="771"/>
      <c r="BI129" s="771"/>
      <c r="BJ129" s="771"/>
      <c r="BK129" s="771"/>
      <c r="BL129" s="772"/>
      <c r="BM129" s="770">
        <v>18.350000000000001</v>
      </c>
      <c r="BN129" s="771"/>
      <c r="BO129" s="771"/>
      <c r="BP129" s="771"/>
      <c r="BQ129" s="771"/>
      <c r="BR129" s="771"/>
      <c r="BS129" s="772"/>
      <c r="BT129" s="770">
        <v>30</v>
      </c>
      <c r="BU129" s="771"/>
      <c r="BV129" s="771"/>
      <c r="BW129" s="771"/>
      <c r="BX129" s="771"/>
      <c r="BY129" s="771"/>
      <c r="BZ129" s="77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1505603</v>
      </c>
      <c r="AB130" s="780"/>
      <c r="AC130" s="780"/>
      <c r="AD130" s="780"/>
      <c r="AE130" s="781"/>
      <c r="AF130" s="782">
        <v>1579813</v>
      </c>
      <c r="AG130" s="780"/>
      <c r="AH130" s="780"/>
      <c r="AI130" s="780"/>
      <c r="AJ130" s="781"/>
      <c r="AK130" s="782">
        <v>1552942</v>
      </c>
      <c r="AL130" s="780"/>
      <c r="AM130" s="780"/>
      <c r="AN130" s="780"/>
      <c r="AO130" s="781"/>
      <c r="AP130" s="783"/>
      <c r="AQ130" s="784"/>
      <c r="AR130" s="784"/>
      <c r="AS130" s="784"/>
      <c r="AT130" s="785"/>
      <c r="AU130" s="231"/>
      <c r="AV130" s="231"/>
      <c r="AW130" s="231"/>
      <c r="AX130" s="751" t="s">
        <v>470</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8645672</v>
      </c>
      <c r="AB131" s="764"/>
      <c r="AC131" s="764"/>
      <c r="AD131" s="764"/>
      <c r="AE131" s="765"/>
      <c r="AF131" s="766">
        <v>8305902</v>
      </c>
      <c r="AG131" s="764"/>
      <c r="AH131" s="764"/>
      <c r="AI131" s="764"/>
      <c r="AJ131" s="765"/>
      <c r="AK131" s="766">
        <v>8341643</v>
      </c>
      <c r="AL131" s="764"/>
      <c r="AM131" s="764"/>
      <c r="AN131" s="764"/>
      <c r="AO131" s="765"/>
      <c r="AP131" s="767"/>
      <c r="AQ131" s="768"/>
      <c r="AR131" s="768"/>
      <c r="AS131" s="768"/>
      <c r="AT131" s="769"/>
      <c r="AU131" s="231"/>
      <c r="AV131" s="231"/>
      <c r="AW131" s="231"/>
      <c r="AX131" s="729" t="s">
        <v>472</v>
      </c>
      <c r="AY131" s="730"/>
      <c r="AZ131" s="730"/>
      <c r="BA131" s="730"/>
      <c r="BB131" s="730"/>
      <c r="BC131" s="730"/>
      <c r="BD131" s="730"/>
      <c r="BE131" s="731"/>
      <c r="BF131" s="732">
        <v>103.8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7.8620030920000001</v>
      </c>
      <c r="AB132" s="745"/>
      <c r="AC132" s="745"/>
      <c r="AD132" s="745"/>
      <c r="AE132" s="746"/>
      <c r="AF132" s="747">
        <v>8.6767457649999997</v>
      </c>
      <c r="AG132" s="745"/>
      <c r="AH132" s="745"/>
      <c r="AI132" s="745"/>
      <c r="AJ132" s="746"/>
      <c r="AK132" s="747">
        <v>8.9029343500000007</v>
      </c>
      <c r="AL132" s="745"/>
      <c r="AM132" s="745"/>
      <c r="AN132" s="745"/>
      <c r="AO132" s="746"/>
      <c r="AP132" s="748"/>
      <c r="AQ132" s="749"/>
      <c r="AR132" s="749"/>
      <c r="AS132" s="749"/>
      <c r="AT132" s="75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8.1</v>
      </c>
      <c r="AG133" s="724"/>
      <c r="AH133" s="724"/>
      <c r="AI133" s="724"/>
      <c r="AJ133" s="725"/>
      <c r="AK133" s="723">
        <v>8.4</v>
      </c>
      <c r="AL133" s="724"/>
      <c r="AM133" s="724"/>
      <c r="AN133" s="724"/>
      <c r="AO133" s="725"/>
      <c r="AP133" s="726"/>
      <c r="AQ133" s="727"/>
      <c r="AR133" s="727"/>
      <c r="AS133" s="727"/>
      <c r="AT133" s="72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hAuaMgacv9L0+X1MEgGBY9mMvDowNfKuJiylVizpAjo1t66L5YDKVneXnTzQl3lBsPkAtaGm69U0oZ50PaIpvw==" saltValue="oNFsjrVdQXshxpGUxDBV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90" zoomScaleNormal="85" zoomScaleSheetLayoutView="90" workbookViewId="0">
      <selection activeCell="AY27" sqref="AY27"/>
    </sheetView>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476</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ojTbwrQ/z76HNf5QpjZQGgKyfle1Qnm9kt/T1Jt81jPxlEEOStrkCc7vdYVyl4b78ZjCeZU/3qKbH+EqATp7cA==" saltValue="SajjvC0MNq/AIVHZgp1z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J7" zoomScale="80" zoomScaleNormal="80" zoomScaleSheetLayoutView="55" workbookViewId="0">
      <selection activeCell="DL29" sqref="DL29"/>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I3WcfoF5799Cg/Bn3e38zl5ChDTkvZH4t0p6iaA6LzvFGRK5cb7HR3zTomoZo0iF+0//MLeJACXmTD4rIzvg==" saltValue="9kYpVmGA7llFXUp5jxUn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E4"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8" t="s">
        <v>479</v>
      </c>
      <c r="AP7" s="270"/>
      <c r="AQ7" s="271" t="s">
        <v>480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9"/>
      <c r="AP8" s="276" t="s">
        <v>481</v>
      </c>
      <c r="AQ8" s="277" t="s">
        <v>482</v>
      </c>
      <c r="AR8" s="278" t="s">
        <v>483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0" t="s">
        <v>484</v>
      </c>
      <c r="AL9" s="1131"/>
      <c r="AM9" s="1131"/>
      <c r="AN9" s="1132"/>
      <c r="AO9" s="279">
        <v>3081013</v>
      </c>
      <c r="AP9" s="279">
        <v>143463</v>
      </c>
      <c r="AQ9" s="280">
        <v>107616</v>
      </c>
      <c r="AR9" s="281">
        <v>33.299999999999997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0" t="s">
        <v>485</v>
      </c>
      <c r="AL10" s="1131"/>
      <c r="AM10" s="1131"/>
      <c r="AN10" s="1132"/>
      <c r="AO10" s="282">
        <v>22483</v>
      </c>
      <c r="AP10" s="282">
        <v>1047</v>
      </c>
      <c r="AQ10" s="283">
        <v>10095</v>
      </c>
      <c r="AR10" s="284">
        <v>-89.6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0" t="s">
        <v>486</v>
      </c>
      <c r="AL11" s="1131"/>
      <c r="AM11" s="1131"/>
      <c r="AN11" s="1132"/>
      <c r="AO11" s="282">
        <v>199634</v>
      </c>
      <c r="AP11" s="282">
        <v>9296</v>
      </c>
      <c r="AQ11" s="283">
        <v>1704</v>
      </c>
      <c r="AR11" s="284">
        <v>445.5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0" t="s">
        <v>487</v>
      </c>
      <c r="AL12" s="1131"/>
      <c r="AM12" s="1131"/>
      <c r="AN12" s="1132"/>
      <c r="AO12" s="282" t="s">
        <v>488</v>
      </c>
      <c r="AP12" s="282" t="s">
        <v>488</v>
      </c>
      <c r="AQ12" s="283">
        <v>7</v>
      </c>
      <c r="AR12" s="284" t="s">
        <v>488</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0" t="s">
        <v>489</v>
      </c>
      <c r="AL13" s="1131"/>
      <c r="AM13" s="1131"/>
      <c r="AN13" s="1132"/>
      <c r="AO13" s="282">
        <v>110957</v>
      </c>
      <c r="AP13" s="282">
        <v>5167</v>
      </c>
      <c r="AQ13" s="283">
        <v>4110</v>
      </c>
      <c r="AR13" s="284">
        <v>25.7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0" t="s">
        <v>490</v>
      </c>
      <c r="AL14" s="1131"/>
      <c r="AM14" s="1131"/>
      <c r="AN14" s="1132"/>
      <c r="AO14" s="282">
        <v>138394</v>
      </c>
      <c r="AP14" s="282">
        <v>6444</v>
      </c>
      <c r="AQ14" s="283">
        <v>2451</v>
      </c>
      <c r="AR14" s="284">
        <v>162.9</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3" t="s">
        <v>491</v>
      </c>
      <c r="AL15" s="1134"/>
      <c r="AM15" s="1134"/>
      <c r="AN15" s="1135"/>
      <c r="AO15" s="282">
        <v>-176971</v>
      </c>
      <c r="AP15" s="282">
        <v>-8240</v>
      </c>
      <c r="AQ15" s="283">
        <v>-6399</v>
      </c>
      <c r="AR15" s="284">
        <v>28.8</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3" t="s">
        <v>176</v>
      </c>
      <c r="AL16" s="1134"/>
      <c r="AM16" s="1134"/>
      <c r="AN16" s="1135"/>
      <c r="AO16" s="282">
        <v>3375510</v>
      </c>
      <c r="AP16" s="282">
        <v>157176</v>
      </c>
      <c r="AQ16" s="283">
        <v>119584</v>
      </c>
      <c r="AR16" s="284">
        <v>31.4</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492</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493</v>
      </c>
      <c r="AP20" s="291" t="s">
        <v>494</v>
      </c>
      <c r="AQ20" s="292" t="s">
        <v>495</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6" t="s">
        <v>496</v>
      </c>
      <c r="AL21" s="1137"/>
      <c r="AM21" s="1137"/>
      <c r="AN21" s="1138"/>
      <c r="AO21" s="295">
        <v>15.55</v>
      </c>
      <c r="AP21" s="296">
        <v>10.86</v>
      </c>
      <c r="AQ21" s="297">
        <v>4.6900000000000004</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6" t="s">
        <v>497</v>
      </c>
      <c r="AL22" s="1137"/>
      <c r="AM22" s="1137"/>
      <c r="AN22" s="1138"/>
      <c r="AO22" s="300">
        <v>98.4</v>
      </c>
      <c r="AP22" s="301">
        <v>97.3</v>
      </c>
      <c r="AQ22" s="302">
        <v>1.1000000000000001</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5"/>
    </row>
    <row r="27" spans="1:46" x14ac:dyDescent="0.15">
      <c r="A27" s="307"/>
      <c r="AO27" s="260"/>
      <c r="AP27" s="260"/>
      <c r="AQ27" s="260"/>
      <c r="AR27" s="260"/>
      <c r="AS27" s="260"/>
      <c r="AT27" s="260"/>
    </row>
    <row r="28" spans="1:46" ht="17.25" x14ac:dyDescent="0.15">
      <c r="A28" s="261" t="s">
        <v>499</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500</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8" t="s">
        <v>479</v>
      </c>
      <c r="AP30" s="270"/>
      <c r="AQ30" s="271" t="s">
        <v>480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9"/>
      <c r="AP31" s="276" t="s">
        <v>481</v>
      </c>
      <c r="AQ31" s="277" t="s">
        <v>482</v>
      </c>
      <c r="AR31" s="278" t="s">
        <v>483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0" t="s">
        <v>501</v>
      </c>
      <c r="AL32" s="1121"/>
      <c r="AM32" s="1121"/>
      <c r="AN32" s="1122"/>
      <c r="AO32" s="310">
        <v>1715206</v>
      </c>
      <c r="AP32" s="310">
        <v>79866</v>
      </c>
      <c r="AQ32" s="311">
        <v>75090</v>
      </c>
      <c r="AR32" s="312">
        <v>6.4</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0" t="s">
        <v>502</v>
      </c>
      <c r="AL33" s="1121"/>
      <c r="AM33" s="1121"/>
      <c r="AN33" s="1122"/>
      <c r="AO33" s="310" t="s">
        <v>488</v>
      </c>
      <c r="AP33" s="310" t="s">
        <v>488</v>
      </c>
      <c r="AQ33" s="311" t="s">
        <v>488</v>
      </c>
      <c r="AR33" s="312" t="s">
        <v>488</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0" t="s">
        <v>503</v>
      </c>
      <c r="AL34" s="1121"/>
      <c r="AM34" s="1121"/>
      <c r="AN34" s="1122"/>
      <c r="AO34" s="310" t="s">
        <v>488</v>
      </c>
      <c r="AP34" s="310" t="s">
        <v>488</v>
      </c>
      <c r="AQ34" s="311">
        <v>1</v>
      </c>
      <c r="AR34" s="312" t="s">
        <v>488</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0" t="s">
        <v>504</v>
      </c>
      <c r="AL35" s="1121"/>
      <c r="AM35" s="1121"/>
      <c r="AN35" s="1122"/>
      <c r="AO35" s="310">
        <v>713258</v>
      </c>
      <c r="AP35" s="310">
        <v>33212</v>
      </c>
      <c r="AQ35" s="311">
        <v>17211</v>
      </c>
      <c r="AR35" s="312">
        <v>93</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0" t="s">
        <v>505</v>
      </c>
      <c r="AL36" s="1121"/>
      <c r="AM36" s="1121"/>
      <c r="AN36" s="1122"/>
      <c r="AO36" s="310" t="s">
        <v>488</v>
      </c>
      <c r="AP36" s="310" t="s">
        <v>488</v>
      </c>
      <c r="AQ36" s="311">
        <v>2478</v>
      </c>
      <c r="AR36" s="312" t="s">
        <v>488</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0" t="s">
        <v>506</v>
      </c>
      <c r="AL37" s="1121"/>
      <c r="AM37" s="1121"/>
      <c r="AN37" s="1122"/>
      <c r="AO37" s="310">
        <v>1208</v>
      </c>
      <c r="AP37" s="310">
        <v>56</v>
      </c>
      <c r="AQ37" s="311">
        <v>654</v>
      </c>
      <c r="AR37" s="312">
        <v>-91.4</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3" t="s">
        <v>507</v>
      </c>
      <c r="AL38" s="1124"/>
      <c r="AM38" s="1124"/>
      <c r="AN38" s="1125"/>
      <c r="AO38" s="313" t="s">
        <v>488</v>
      </c>
      <c r="AP38" s="313" t="s">
        <v>488</v>
      </c>
      <c r="AQ38" s="314">
        <v>4</v>
      </c>
      <c r="AR38" s="302" t="s">
        <v>488</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3" t="s">
        <v>508</v>
      </c>
      <c r="AL39" s="1124"/>
      <c r="AM39" s="1124"/>
      <c r="AN39" s="1125"/>
      <c r="AO39" s="310">
        <v>-134079</v>
      </c>
      <c r="AP39" s="310">
        <v>-6243</v>
      </c>
      <c r="AQ39" s="311">
        <v>-3502</v>
      </c>
      <c r="AR39" s="312">
        <v>78.3</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0" t="s">
        <v>509</v>
      </c>
      <c r="AL40" s="1121"/>
      <c r="AM40" s="1121"/>
      <c r="AN40" s="1122"/>
      <c r="AO40" s="310">
        <v>-1552942</v>
      </c>
      <c r="AP40" s="310">
        <v>-72311</v>
      </c>
      <c r="AQ40" s="311">
        <v>-63750</v>
      </c>
      <c r="AR40" s="312">
        <v>13.4</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6" t="s">
        <v>286</v>
      </c>
      <c r="AL41" s="1127"/>
      <c r="AM41" s="1127"/>
      <c r="AN41" s="1128"/>
      <c r="AO41" s="310">
        <v>742651</v>
      </c>
      <c r="AP41" s="310">
        <v>34581</v>
      </c>
      <c r="AQ41" s="311">
        <v>28185</v>
      </c>
      <c r="AR41" s="312">
        <v>22.7</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510</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511</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3" t="s">
        <v>479</v>
      </c>
      <c r="AN49" s="1115" t="s">
        <v>512</v>
      </c>
      <c r="AO49" s="1116"/>
      <c r="AP49" s="1116"/>
      <c r="AQ49" s="1116"/>
      <c r="AR49" s="1117"/>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4"/>
      <c r="AN50" s="326" t="s">
        <v>513</v>
      </c>
      <c r="AO50" s="327" t="s">
        <v>514</v>
      </c>
      <c r="AP50" s="328" t="s">
        <v>515</v>
      </c>
      <c r="AQ50" s="329" t="s">
        <v>516</v>
      </c>
      <c r="AR50" s="330" t="s">
        <v>517</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518</v>
      </c>
      <c r="AL51" s="323"/>
      <c r="AM51" s="331">
        <v>1302598</v>
      </c>
      <c r="AN51" s="332">
        <v>54438</v>
      </c>
      <c r="AO51" s="333">
        <v>35.1</v>
      </c>
      <c r="AP51" s="334">
        <v>94081</v>
      </c>
      <c r="AQ51" s="335">
        <v>10.5</v>
      </c>
      <c r="AR51" s="336">
        <v>24.6</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519</v>
      </c>
      <c r="AM52" s="339">
        <v>758496</v>
      </c>
      <c r="AN52" s="340">
        <v>31699</v>
      </c>
      <c r="AO52" s="341">
        <v>26.9</v>
      </c>
      <c r="AP52" s="342">
        <v>48949</v>
      </c>
      <c r="AQ52" s="343">
        <v>11.5</v>
      </c>
      <c r="AR52" s="344">
        <v>15.4</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520</v>
      </c>
      <c r="AL53" s="323"/>
      <c r="AM53" s="331">
        <v>2444068</v>
      </c>
      <c r="AN53" s="332">
        <v>104559</v>
      </c>
      <c r="AO53" s="333">
        <v>92.1</v>
      </c>
      <c r="AP53" s="334">
        <v>92632</v>
      </c>
      <c r="AQ53" s="335">
        <v>-1.5</v>
      </c>
      <c r="AR53" s="336">
        <v>93.6</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519</v>
      </c>
      <c r="AM54" s="339">
        <v>1762646</v>
      </c>
      <c r="AN54" s="340">
        <v>75407</v>
      </c>
      <c r="AO54" s="341">
        <v>137.9</v>
      </c>
      <c r="AP54" s="342">
        <v>47978</v>
      </c>
      <c r="AQ54" s="343">
        <v>-2</v>
      </c>
      <c r="AR54" s="344">
        <v>139.9</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521</v>
      </c>
      <c r="AL55" s="323"/>
      <c r="AM55" s="331">
        <v>1267692</v>
      </c>
      <c r="AN55" s="332">
        <v>55708</v>
      </c>
      <c r="AO55" s="333">
        <v>-46.7</v>
      </c>
      <c r="AP55" s="334">
        <v>96469</v>
      </c>
      <c r="AQ55" s="335">
        <v>4.0999999999999996</v>
      </c>
      <c r="AR55" s="336">
        <v>-50.8</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519</v>
      </c>
      <c r="AM56" s="339">
        <v>901513</v>
      </c>
      <c r="AN56" s="340">
        <v>39616</v>
      </c>
      <c r="AO56" s="341">
        <v>-47.5</v>
      </c>
      <c r="AP56" s="342">
        <v>49775</v>
      </c>
      <c r="AQ56" s="343">
        <v>3.7</v>
      </c>
      <c r="AR56" s="344">
        <v>-51.2</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522</v>
      </c>
      <c r="AL57" s="323"/>
      <c r="AM57" s="331">
        <v>2877034</v>
      </c>
      <c r="AN57" s="332">
        <v>129795</v>
      </c>
      <c r="AO57" s="333">
        <v>133</v>
      </c>
      <c r="AP57" s="334">
        <v>85743</v>
      </c>
      <c r="AQ57" s="335">
        <v>-11.1</v>
      </c>
      <c r="AR57" s="336">
        <v>144.1</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519</v>
      </c>
      <c r="AM58" s="339">
        <v>2473085</v>
      </c>
      <c r="AN58" s="340">
        <v>111571</v>
      </c>
      <c r="AO58" s="341">
        <v>181.6</v>
      </c>
      <c r="AP58" s="342">
        <v>45231</v>
      </c>
      <c r="AQ58" s="343">
        <v>-9.1</v>
      </c>
      <c r="AR58" s="344">
        <v>190.7</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523</v>
      </c>
      <c r="AL59" s="323"/>
      <c r="AM59" s="331">
        <v>3915001</v>
      </c>
      <c r="AN59" s="332">
        <v>182297</v>
      </c>
      <c r="AO59" s="333">
        <v>40.4</v>
      </c>
      <c r="AP59" s="334">
        <v>92509</v>
      </c>
      <c r="AQ59" s="335">
        <v>7.9</v>
      </c>
      <c r="AR59" s="336">
        <v>32.5</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519</v>
      </c>
      <c r="AM60" s="339">
        <v>2727093</v>
      </c>
      <c r="AN60" s="340">
        <v>126983</v>
      </c>
      <c r="AO60" s="341">
        <v>13.8</v>
      </c>
      <c r="AP60" s="342">
        <v>52274</v>
      </c>
      <c r="AQ60" s="343">
        <v>15.6</v>
      </c>
      <c r="AR60" s="344">
        <v>-1.8</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524</v>
      </c>
      <c r="AL61" s="345"/>
      <c r="AM61" s="346">
        <v>2361279</v>
      </c>
      <c r="AN61" s="347">
        <v>105359</v>
      </c>
      <c r="AO61" s="348">
        <v>50.8</v>
      </c>
      <c r="AP61" s="349">
        <v>92287</v>
      </c>
      <c r="AQ61" s="350">
        <v>2</v>
      </c>
      <c r="AR61" s="336">
        <v>48.8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519</v>
      </c>
      <c r="AM62" s="339">
        <v>1724567</v>
      </c>
      <c r="AN62" s="340">
        <v>77055</v>
      </c>
      <c r="AO62" s="341">
        <v>62.5</v>
      </c>
      <c r="AP62" s="342">
        <v>48841</v>
      </c>
      <c r="AQ62" s="343">
        <v>3.9</v>
      </c>
      <c r="AR62" s="344">
        <v>58.6</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e+s5/LUeQtTX4BUKXzTXeKqG2XpPhMx0+7ExLJLJKbKD/Yq7YZHKWVqLBx6nVlLJSkyiLxuVkiJHw8cGSTTJw==" saltValue="VTxL+hXevwIRjSfEHzTH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0" zoomScaleNormal="80" zoomScaleSheetLayoutView="55" workbookViewId="0">
      <selection activeCell="AF100" sqref="AF100"/>
    </sheetView>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476</v>
      </c>
    </row>
    <row r="120" spans="125:125" ht="13.5" hidden="1" customHeight="1" x14ac:dyDescent="0.15"/>
    <row r="121" spans="125:125" ht="13.5" hidden="1" customHeight="1" x14ac:dyDescent="0.15">
      <c r="DU121" s="257"/>
    </row>
  </sheetData>
  <sheetProtection algorithmName="SHA-512" hashValue="FjVgTG0Q4S4MeQ/Sz3EX8c9iIDU+TXpghgrx+I+bwOsK8TMw2kkf8nmVEddiGrn2iA660BFtEsan5mktGC2/JA==" saltValue="X596sNWZJHuRGHqpLIUj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F103" sqref="AF103"/>
    </sheetView>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sheetData>
  <sheetProtection algorithmName="SHA-512" hashValue="1iPMYkQkEHEisqNj5a5pMb59H8iFgqnP3j4IP7RR8A9+1nQ+limrzjzgnKBHvB3evwGlD6zuAtIjBkpKWl24Ew==" saltValue="1vO9yQQO7SfZa2PlZ82V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I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25.51</v>
      </c>
      <c r="G47" s="12">
        <v>24.94</v>
      </c>
      <c r="H47" s="12">
        <v>26.85</v>
      </c>
      <c r="I47" s="12">
        <v>27.58</v>
      </c>
      <c r="J47" s="13">
        <v>18.46</v>
      </c>
    </row>
    <row r="48" spans="2:10" ht="57.75" customHeight="1" x14ac:dyDescent="0.15">
      <c r="B48" s="14"/>
      <c r="C48" s="1141" t="s">
        <v>4</v>
      </c>
      <c r="D48" s="1141"/>
      <c r="E48" s="1142"/>
      <c r="F48" s="15">
        <v>4.53</v>
      </c>
      <c r="G48" s="16">
        <v>3.8</v>
      </c>
      <c r="H48" s="16">
        <v>6.35</v>
      </c>
      <c r="I48" s="16">
        <v>4.9400000000000004</v>
      </c>
      <c r="J48" s="17">
        <v>2.93</v>
      </c>
    </row>
    <row r="49" spans="2:10" ht="57.75" customHeight="1" thickBot="1" x14ac:dyDescent="0.2">
      <c r="B49" s="18"/>
      <c r="C49" s="1143" t="s">
        <v>5</v>
      </c>
      <c r="D49" s="1143"/>
      <c r="E49" s="1144"/>
      <c r="F49" s="19" t="s">
        <v>531</v>
      </c>
      <c r="G49" s="20" t="s">
        <v>532</v>
      </c>
      <c r="H49" s="20">
        <v>5.37</v>
      </c>
      <c r="I49" s="20" t="s">
        <v>533</v>
      </c>
      <c r="J49" s="21" t="s">
        <v>534</v>
      </c>
    </row>
    <row r="50" spans="2:10" x14ac:dyDescent="0.15"/>
  </sheetData>
  <sheetProtection algorithmName="SHA-512" hashValue="PDDLI6Yc1rJSjy8u5QSaByxaPcy+kbRH+S21Gd2dvcgzFIccK8vAGab/66fvDyyH8Xp/VBoC5sApll1k2UoUwg==" saltValue="Fi/LIoldCj54nhBElRSg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SheetLayoutView="100" workbookViewId="0">
      <selection activeCell="M45" sqref="M4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t="s">
        <v>488</v>
      </c>
      <c r="G34" s="33">
        <v>9.23</v>
      </c>
      <c r="H34" s="33">
        <v>10.64</v>
      </c>
      <c r="I34" s="33">
        <v>12.01</v>
      </c>
      <c r="J34" s="34">
        <v>12.72</v>
      </c>
      <c r="K34" s="22"/>
      <c r="L34" s="22"/>
      <c r="M34" s="22"/>
      <c r="N34" s="22"/>
      <c r="O34" s="22"/>
      <c r="P34" s="22"/>
    </row>
    <row r="35" spans="1:16" ht="39" customHeight="1" x14ac:dyDescent="0.15">
      <c r="A35" s="22"/>
      <c r="B35" s="35"/>
      <c r="C35" s="1145" t="s">
        <v>536</v>
      </c>
      <c r="D35" s="1146"/>
      <c r="E35" s="1147"/>
      <c r="F35" s="36">
        <v>5.95</v>
      </c>
      <c r="G35" s="37">
        <v>7.44</v>
      </c>
      <c r="H35" s="37">
        <v>7.88</v>
      </c>
      <c r="I35" s="37">
        <v>9.2799999999999994</v>
      </c>
      <c r="J35" s="38">
        <v>7.59</v>
      </c>
      <c r="K35" s="22"/>
      <c r="L35" s="22"/>
      <c r="M35" s="22"/>
      <c r="N35" s="22"/>
      <c r="O35" s="22"/>
      <c r="P35" s="22"/>
    </row>
    <row r="36" spans="1:16" ht="39" customHeight="1" x14ac:dyDescent="0.15">
      <c r="A36" s="22"/>
      <c r="B36" s="35"/>
      <c r="C36" s="1145" t="s">
        <v>537</v>
      </c>
      <c r="D36" s="1146"/>
      <c r="E36" s="1147"/>
      <c r="F36" s="36">
        <v>3.6</v>
      </c>
      <c r="G36" s="37">
        <v>2.61</v>
      </c>
      <c r="H36" s="37">
        <v>3.19</v>
      </c>
      <c r="I36" s="37">
        <v>4.24</v>
      </c>
      <c r="J36" s="38">
        <v>5.0199999999999996</v>
      </c>
      <c r="K36" s="22"/>
      <c r="L36" s="22"/>
      <c r="M36" s="22"/>
      <c r="N36" s="22"/>
      <c r="O36" s="22"/>
      <c r="P36" s="22"/>
    </row>
    <row r="37" spans="1:16" ht="39" customHeight="1" x14ac:dyDescent="0.15">
      <c r="A37" s="22"/>
      <c r="B37" s="35"/>
      <c r="C37" s="1145" t="s">
        <v>538</v>
      </c>
      <c r="D37" s="1146"/>
      <c r="E37" s="1147"/>
      <c r="F37" s="36" t="s">
        <v>488</v>
      </c>
      <c r="G37" s="37">
        <v>3.96</v>
      </c>
      <c r="H37" s="37">
        <v>2.7</v>
      </c>
      <c r="I37" s="37">
        <v>3.75</v>
      </c>
      <c r="J37" s="38">
        <v>3.82</v>
      </c>
      <c r="K37" s="22"/>
      <c r="L37" s="22"/>
      <c r="M37" s="22"/>
      <c r="N37" s="22"/>
      <c r="O37" s="22"/>
      <c r="P37" s="22"/>
    </row>
    <row r="38" spans="1:16" ht="39" customHeight="1" x14ac:dyDescent="0.15">
      <c r="A38" s="22"/>
      <c r="B38" s="35"/>
      <c r="C38" s="1145" t="s">
        <v>539</v>
      </c>
      <c r="D38" s="1146"/>
      <c r="E38" s="1147"/>
      <c r="F38" s="36">
        <v>4.8</v>
      </c>
      <c r="G38" s="37">
        <v>4.05</v>
      </c>
      <c r="H38" s="37">
        <v>6.35</v>
      </c>
      <c r="I38" s="37">
        <v>4.93</v>
      </c>
      <c r="J38" s="38">
        <v>2.92</v>
      </c>
      <c r="K38" s="22"/>
      <c r="L38" s="22"/>
      <c r="M38" s="22"/>
      <c r="N38" s="22"/>
      <c r="O38" s="22"/>
      <c r="P38" s="22"/>
    </row>
    <row r="39" spans="1:16" ht="39" customHeight="1" x14ac:dyDescent="0.15">
      <c r="A39" s="22"/>
      <c r="B39" s="35"/>
      <c r="C39" s="1145" t="s">
        <v>540</v>
      </c>
      <c r="D39" s="1146"/>
      <c r="E39" s="1147"/>
      <c r="F39" s="36">
        <v>0.61</v>
      </c>
      <c r="G39" s="37">
        <v>0.39</v>
      </c>
      <c r="H39" s="37">
        <v>0.34</v>
      </c>
      <c r="I39" s="37">
        <v>1.32</v>
      </c>
      <c r="J39" s="38">
        <v>2.09</v>
      </c>
      <c r="K39" s="22"/>
      <c r="L39" s="22"/>
      <c r="M39" s="22"/>
      <c r="N39" s="22"/>
      <c r="O39" s="22"/>
      <c r="P39" s="22"/>
    </row>
    <row r="40" spans="1:16" ht="39" customHeight="1" x14ac:dyDescent="0.15">
      <c r="A40" s="22"/>
      <c r="B40" s="35"/>
      <c r="C40" s="1145" t="s">
        <v>541</v>
      </c>
      <c r="D40" s="1146"/>
      <c r="E40" s="1147"/>
      <c r="F40" s="36">
        <v>0.36</v>
      </c>
      <c r="G40" s="37">
        <v>0.92</v>
      </c>
      <c r="H40" s="37">
        <v>1.4</v>
      </c>
      <c r="I40" s="37">
        <v>0.81</v>
      </c>
      <c r="J40" s="38">
        <v>0.31</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544</v>
      </c>
      <c r="G42" s="37" t="s">
        <v>545</v>
      </c>
      <c r="H42" s="37" t="s">
        <v>488</v>
      </c>
      <c r="I42" s="37" t="s">
        <v>488</v>
      </c>
      <c r="J42" s="38" t="s">
        <v>488</v>
      </c>
      <c r="K42" s="22"/>
      <c r="L42" s="22"/>
      <c r="M42" s="22"/>
      <c r="N42" s="22"/>
      <c r="O42" s="22"/>
      <c r="P42" s="22"/>
    </row>
    <row r="43" spans="1:16" ht="39" customHeight="1" thickBot="1" x14ac:dyDescent="0.2">
      <c r="A43" s="22"/>
      <c r="B43" s="40"/>
      <c r="C43" s="1148" t="s">
        <v>546</v>
      </c>
      <c r="D43" s="1149"/>
      <c r="E43" s="1150"/>
      <c r="F43" s="41">
        <v>13.2</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7W2lPeoYxqPPOFzlVU/bwb+3EI4nRlDbxav6+QbjBTr2kvcdlGEH2zW9TUcRcfb5Fy9v/DTSn9GzNVaCFrvVQ==" saltValue="P//HYzGzLYB6/QxIIM1f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1719</v>
      </c>
      <c r="L45" s="60">
        <v>1693</v>
      </c>
      <c r="M45" s="60">
        <v>1628</v>
      </c>
      <c r="N45" s="60">
        <v>1746</v>
      </c>
      <c r="O45" s="61">
        <v>1715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689</v>
      </c>
      <c r="L48" s="64">
        <v>690</v>
      </c>
      <c r="M48" s="64">
        <v>694</v>
      </c>
      <c r="N48" s="64">
        <v>695</v>
      </c>
      <c r="O48" s="65">
        <v>713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v>27</v>
      </c>
      <c r="L50" s="64">
        <v>18</v>
      </c>
      <c r="M50" s="64">
        <v>11</v>
      </c>
      <c r="N50" s="64">
        <v>3</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1735</v>
      </c>
      <c r="L52" s="64">
        <v>1748</v>
      </c>
      <c r="M52" s="64">
        <v>1654</v>
      </c>
      <c r="N52" s="64">
        <v>1724</v>
      </c>
      <c r="O52" s="65">
        <v>1688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700</v>
      </c>
      <c r="L53" s="69">
        <v>653</v>
      </c>
      <c r="M53" s="69">
        <v>679</v>
      </c>
      <c r="N53" s="69">
        <v>720</v>
      </c>
      <c r="O53" s="70">
        <v>741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jY64rVWyDjSVCaBnaOnVGeghHHaEiXXUFyfEOffvyzL6f8A1jitT+Ev0P5lYAxireMIuI492RqOxzE0xH+6HA==" saltValue="7paw9NDe9Ww+OWrR7s2w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L31" zoomScaleSheetLayoutView="100" workbookViewId="0">
      <selection activeCell="S49" sqref="S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3">
        <v>15641</v>
      </c>
      <c r="J41" s="354">
        <v>16091</v>
      </c>
      <c r="K41" s="354">
        <v>15749</v>
      </c>
      <c r="L41" s="354">
        <v>16529</v>
      </c>
      <c r="M41" s="355">
        <v>19888</v>
      </c>
    </row>
    <row r="42" spans="2:13" ht="27.75" customHeight="1" x14ac:dyDescent="0.15">
      <c r="B42" s="1186"/>
      <c r="C42" s="1187"/>
      <c r="D42" s="106"/>
      <c r="E42" s="1190" t="s">
        <v>32</v>
      </c>
      <c r="F42" s="1190"/>
      <c r="G42" s="1190"/>
      <c r="H42" s="1191"/>
      <c r="I42" s="356">
        <v>27</v>
      </c>
      <c r="J42" s="357">
        <v>11</v>
      </c>
      <c r="K42" s="357">
        <v>2</v>
      </c>
      <c r="L42" s="357" t="s">
        <v>488</v>
      </c>
      <c r="M42" s="358" t="s">
        <v>488</v>
      </c>
    </row>
    <row r="43" spans="2:13" ht="27.75" customHeight="1" x14ac:dyDescent="0.15">
      <c r="B43" s="1186"/>
      <c r="C43" s="1187"/>
      <c r="D43" s="106"/>
      <c r="E43" s="1190" t="s">
        <v>33</v>
      </c>
      <c r="F43" s="1190"/>
      <c r="G43" s="1190"/>
      <c r="H43" s="1191"/>
      <c r="I43" s="356">
        <v>5754</v>
      </c>
      <c r="J43" s="357">
        <v>5542</v>
      </c>
      <c r="K43" s="357">
        <v>5699</v>
      </c>
      <c r="L43" s="357">
        <v>5942</v>
      </c>
      <c r="M43" s="358">
        <v>5975</v>
      </c>
    </row>
    <row r="44" spans="2:13" ht="27.75" customHeight="1" x14ac:dyDescent="0.15">
      <c r="B44" s="1186"/>
      <c r="C44" s="1187"/>
      <c r="D44" s="106"/>
      <c r="E44" s="1190" t="s">
        <v>34</v>
      </c>
      <c r="F44" s="1190"/>
      <c r="G44" s="1190"/>
      <c r="H44" s="1191"/>
      <c r="I44" s="356" t="s">
        <v>488</v>
      </c>
      <c r="J44" s="357" t="s">
        <v>488</v>
      </c>
      <c r="K44" s="357" t="s">
        <v>488</v>
      </c>
      <c r="L44" s="357" t="s">
        <v>488</v>
      </c>
      <c r="M44" s="358" t="s">
        <v>488</v>
      </c>
    </row>
    <row r="45" spans="2:13" ht="27.75" customHeight="1" x14ac:dyDescent="0.15">
      <c r="B45" s="1186"/>
      <c r="C45" s="1187"/>
      <c r="D45" s="106"/>
      <c r="E45" s="1190" t="s">
        <v>35</v>
      </c>
      <c r="F45" s="1190"/>
      <c r="G45" s="1190"/>
      <c r="H45" s="1191"/>
      <c r="I45" s="356">
        <v>2978</v>
      </c>
      <c r="J45" s="357">
        <v>3012</v>
      </c>
      <c r="K45" s="357">
        <v>3002</v>
      </c>
      <c r="L45" s="357">
        <v>2856</v>
      </c>
      <c r="M45" s="358">
        <v>2933</v>
      </c>
    </row>
    <row r="46" spans="2:13" ht="27.75" customHeight="1" x14ac:dyDescent="0.15">
      <c r="B46" s="1186"/>
      <c r="C46" s="1187"/>
      <c r="D46" s="107"/>
      <c r="E46" s="1190" t="s">
        <v>36</v>
      </c>
      <c r="F46" s="1190"/>
      <c r="G46" s="1190"/>
      <c r="H46" s="1191"/>
      <c r="I46" s="356" t="s">
        <v>488</v>
      </c>
      <c r="J46" s="357" t="s">
        <v>488</v>
      </c>
      <c r="K46" s="357" t="s">
        <v>488</v>
      </c>
      <c r="L46" s="357" t="s">
        <v>488</v>
      </c>
      <c r="M46" s="358" t="s">
        <v>488</v>
      </c>
    </row>
    <row r="47" spans="2:13" ht="27.75" customHeight="1" x14ac:dyDescent="0.15">
      <c r="B47" s="1186"/>
      <c r="C47" s="1187"/>
      <c r="D47" s="108"/>
      <c r="E47" s="1200" t="s">
        <v>37</v>
      </c>
      <c r="F47" s="1201"/>
      <c r="G47" s="1201"/>
      <c r="H47" s="1202"/>
      <c r="I47" s="356" t="s">
        <v>488</v>
      </c>
      <c r="J47" s="357" t="s">
        <v>488</v>
      </c>
      <c r="K47" s="357" t="s">
        <v>488</v>
      </c>
      <c r="L47" s="357" t="s">
        <v>488</v>
      </c>
      <c r="M47" s="358" t="s">
        <v>488</v>
      </c>
    </row>
    <row r="48" spans="2:13" ht="27.75" customHeight="1" x14ac:dyDescent="0.15">
      <c r="B48" s="1186"/>
      <c r="C48" s="1187"/>
      <c r="D48" s="106"/>
      <c r="E48" s="1190" t="s">
        <v>38</v>
      </c>
      <c r="F48" s="1190"/>
      <c r="G48" s="1190"/>
      <c r="H48" s="1191"/>
      <c r="I48" s="356" t="s">
        <v>488</v>
      </c>
      <c r="J48" s="357" t="s">
        <v>488</v>
      </c>
      <c r="K48" s="357" t="s">
        <v>488</v>
      </c>
      <c r="L48" s="357" t="s">
        <v>488</v>
      </c>
      <c r="M48" s="358" t="s">
        <v>488</v>
      </c>
    </row>
    <row r="49" spans="2:13" ht="27.75" customHeight="1" x14ac:dyDescent="0.15">
      <c r="B49" s="1188"/>
      <c r="C49" s="1189"/>
      <c r="D49" s="106"/>
      <c r="E49" s="1190" t="s">
        <v>39</v>
      </c>
      <c r="F49" s="1190"/>
      <c r="G49" s="1190"/>
      <c r="H49" s="1191"/>
      <c r="I49" s="356" t="s">
        <v>488</v>
      </c>
      <c r="J49" s="357" t="s">
        <v>488</v>
      </c>
      <c r="K49" s="357" t="s">
        <v>488</v>
      </c>
      <c r="L49" s="357" t="s">
        <v>488</v>
      </c>
      <c r="M49" s="358" t="s">
        <v>488</v>
      </c>
    </row>
    <row r="50" spans="2:13" ht="27.75" customHeight="1" x14ac:dyDescent="0.15">
      <c r="B50" s="1184" t="s">
        <v>40</v>
      </c>
      <c r="C50" s="1185"/>
      <c r="D50" s="109"/>
      <c r="E50" s="1190" t="s">
        <v>41</v>
      </c>
      <c r="F50" s="1190"/>
      <c r="G50" s="1190"/>
      <c r="H50" s="1191"/>
      <c r="I50" s="356">
        <v>6575</v>
      </c>
      <c r="J50" s="357">
        <v>6692</v>
      </c>
      <c r="K50" s="357">
        <v>7203</v>
      </c>
      <c r="L50" s="357">
        <v>7103</v>
      </c>
      <c r="M50" s="358">
        <v>5875</v>
      </c>
    </row>
    <row r="51" spans="2:13" ht="27.75" customHeight="1" x14ac:dyDescent="0.15">
      <c r="B51" s="1186"/>
      <c r="C51" s="1187"/>
      <c r="D51" s="106"/>
      <c r="E51" s="1190" t="s">
        <v>42</v>
      </c>
      <c r="F51" s="1190"/>
      <c r="G51" s="1190"/>
      <c r="H51" s="1191"/>
      <c r="I51" s="356">
        <v>1042</v>
      </c>
      <c r="J51" s="357">
        <v>939</v>
      </c>
      <c r="K51" s="357">
        <v>833</v>
      </c>
      <c r="L51" s="357">
        <v>755</v>
      </c>
      <c r="M51" s="358">
        <v>688</v>
      </c>
    </row>
    <row r="52" spans="2:13" ht="27.75" customHeight="1" x14ac:dyDescent="0.15">
      <c r="B52" s="1188"/>
      <c r="C52" s="1189"/>
      <c r="D52" s="106"/>
      <c r="E52" s="1190" t="s">
        <v>43</v>
      </c>
      <c r="F52" s="1190"/>
      <c r="G52" s="1190"/>
      <c r="H52" s="1191"/>
      <c r="I52" s="356">
        <v>14656</v>
      </c>
      <c r="J52" s="357">
        <v>14704</v>
      </c>
      <c r="K52" s="357">
        <v>14232</v>
      </c>
      <c r="L52" s="357">
        <v>13776</v>
      </c>
      <c r="M52" s="358">
        <v>13569</v>
      </c>
    </row>
    <row r="53" spans="2:13" ht="27.75" customHeight="1" thickBot="1" x14ac:dyDescent="0.2">
      <c r="B53" s="1192" t="s">
        <v>19</v>
      </c>
      <c r="C53" s="1193"/>
      <c r="D53" s="110"/>
      <c r="E53" s="1194" t="s">
        <v>44</v>
      </c>
      <c r="F53" s="1194"/>
      <c r="G53" s="1194"/>
      <c r="H53" s="1195"/>
      <c r="I53" s="359">
        <v>2128</v>
      </c>
      <c r="J53" s="360">
        <v>2321</v>
      </c>
      <c r="K53" s="360">
        <v>2184</v>
      </c>
      <c r="L53" s="360">
        <v>3693</v>
      </c>
      <c r="M53" s="361">
        <v>8664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ZrKCEuJaQU/E4TZTy7HV9co+sGdEBheckBoH5WEiDBI5Yy8wfAHaokXzQxfmrVTEubbRuXokJmv7leHkrKvlg==" saltValue="aTx43ksJ8oEc02kBRhz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E34"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2726</v>
      </c>
      <c r="G55" s="122">
        <v>2726</v>
      </c>
      <c r="H55" s="123">
        <v>1827</v>
      </c>
    </row>
    <row r="56" spans="2:8" ht="52.5" customHeight="1" x14ac:dyDescent="0.15">
      <c r="B56" s="124"/>
      <c r="C56" s="1213" t="s">
        <v>47</v>
      </c>
      <c r="D56" s="1213"/>
      <c r="E56" s="1214"/>
      <c r="F56" s="125">
        <v>404</v>
      </c>
      <c r="G56" s="125">
        <v>404</v>
      </c>
      <c r="H56" s="126">
        <v>447</v>
      </c>
    </row>
    <row r="57" spans="2:8" ht="53.25" customHeight="1" x14ac:dyDescent="0.15">
      <c r="B57" s="124"/>
      <c r="C57" s="1215" t="s">
        <v>48</v>
      </c>
      <c r="D57" s="1215"/>
      <c r="E57" s="1216"/>
      <c r="F57" s="127">
        <v>2987</v>
      </c>
      <c r="G57" s="127">
        <v>2838</v>
      </c>
      <c r="H57" s="128">
        <v>2394</v>
      </c>
    </row>
    <row r="58" spans="2:8" ht="45.75" customHeight="1" x14ac:dyDescent="0.15">
      <c r="B58" s="129"/>
      <c r="C58" s="1203" t="s">
        <v>563</v>
      </c>
      <c r="D58" s="1204"/>
      <c r="E58" s="1205"/>
      <c r="F58" s="130">
        <v>1170</v>
      </c>
      <c r="G58" s="130">
        <v>1170</v>
      </c>
      <c r="H58" s="131">
        <v>1170</v>
      </c>
    </row>
    <row r="59" spans="2:8" ht="45.75" customHeight="1" x14ac:dyDescent="0.15">
      <c r="B59" s="129"/>
      <c r="C59" s="1203" t="s">
        <v>564</v>
      </c>
      <c r="D59" s="1204"/>
      <c r="E59" s="1205"/>
      <c r="F59" s="130">
        <v>357</v>
      </c>
      <c r="G59" s="130">
        <v>342</v>
      </c>
      <c r="H59" s="131">
        <v>318</v>
      </c>
    </row>
    <row r="60" spans="2:8" ht="45.75" customHeight="1" x14ac:dyDescent="0.15">
      <c r="B60" s="129"/>
      <c r="C60" s="1203" t="s">
        <v>565</v>
      </c>
      <c r="D60" s="1204"/>
      <c r="E60" s="1205"/>
      <c r="F60" s="130">
        <v>807</v>
      </c>
      <c r="G60" s="130">
        <v>677</v>
      </c>
      <c r="H60" s="131">
        <v>278</v>
      </c>
    </row>
    <row r="61" spans="2:8" ht="45.75" customHeight="1" x14ac:dyDescent="0.15">
      <c r="B61" s="129"/>
      <c r="C61" s="1203" t="s">
        <v>566</v>
      </c>
      <c r="D61" s="1204"/>
      <c r="E61" s="1205"/>
      <c r="F61" s="130">
        <v>215</v>
      </c>
      <c r="G61" s="130">
        <v>220</v>
      </c>
      <c r="H61" s="131">
        <v>223</v>
      </c>
    </row>
    <row r="62" spans="2:8" ht="45.75" customHeight="1" thickBot="1" x14ac:dyDescent="0.2">
      <c r="B62" s="132"/>
      <c r="C62" s="1206" t="s">
        <v>568</v>
      </c>
      <c r="D62" s="1207"/>
      <c r="E62" s="1208"/>
      <c r="F62" s="362">
        <v>183</v>
      </c>
      <c r="G62" s="362">
        <v>197</v>
      </c>
      <c r="H62" s="363">
        <v>202</v>
      </c>
    </row>
    <row r="63" spans="2:8" ht="52.5" customHeight="1" thickBot="1" x14ac:dyDescent="0.2">
      <c r="B63" s="133"/>
      <c r="C63" s="1209" t="s">
        <v>49</v>
      </c>
      <c r="D63" s="1209"/>
      <c r="E63" s="1210"/>
      <c r="F63" s="134">
        <v>6117</v>
      </c>
      <c r="G63" s="134">
        <v>5969</v>
      </c>
      <c r="H63" s="135">
        <v>4668</v>
      </c>
    </row>
    <row r="64" spans="2:8" x14ac:dyDescent="0.15"/>
  </sheetData>
  <sheetProtection algorithmName="SHA-512" hashValue="sx3gnBfix9xX4Uw1tEhwDukaGeXO/9yNXVFCJBUNxNVaYhU63ejlN7JCWOKF4zLVIP2sztTjWy+H62TVopAoXg==" saltValue="5nCH2dzjjEIG/jQfkmY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54438</v>
      </c>
      <c r="E3" s="154"/>
      <c r="F3" s="155">
        <v>94081</v>
      </c>
      <c r="G3" s="156"/>
      <c r="H3" s="157"/>
    </row>
    <row r="4" spans="1:8" x14ac:dyDescent="0.15">
      <c r="A4" s="158"/>
      <c r="B4" s="159"/>
      <c r="C4" s="160"/>
      <c r="D4" s="161">
        <v>31699</v>
      </c>
      <c r="E4" s="162"/>
      <c r="F4" s="163">
        <v>48949</v>
      </c>
      <c r="G4" s="164"/>
      <c r="H4" s="165"/>
    </row>
    <row r="5" spans="1:8" x14ac:dyDescent="0.15">
      <c r="A5" s="146" t="s">
        <v>520</v>
      </c>
      <c r="B5" s="151"/>
      <c r="C5" s="152"/>
      <c r="D5" s="153">
        <v>104559</v>
      </c>
      <c r="E5" s="154"/>
      <c r="F5" s="155">
        <v>92632</v>
      </c>
      <c r="G5" s="156"/>
      <c r="H5" s="157"/>
    </row>
    <row r="6" spans="1:8" x14ac:dyDescent="0.15">
      <c r="A6" s="158"/>
      <c r="B6" s="159"/>
      <c r="C6" s="160"/>
      <c r="D6" s="161">
        <v>75407</v>
      </c>
      <c r="E6" s="162"/>
      <c r="F6" s="163">
        <v>47978</v>
      </c>
      <c r="G6" s="164"/>
      <c r="H6" s="165"/>
    </row>
    <row r="7" spans="1:8" x14ac:dyDescent="0.15">
      <c r="A7" s="146" t="s">
        <v>521</v>
      </c>
      <c r="B7" s="151"/>
      <c r="C7" s="152"/>
      <c r="D7" s="153">
        <v>55708</v>
      </c>
      <c r="E7" s="154"/>
      <c r="F7" s="155">
        <v>96469</v>
      </c>
      <c r="G7" s="156"/>
      <c r="H7" s="157"/>
    </row>
    <row r="8" spans="1:8" x14ac:dyDescent="0.15">
      <c r="A8" s="158"/>
      <c r="B8" s="159"/>
      <c r="C8" s="160"/>
      <c r="D8" s="161">
        <v>39616</v>
      </c>
      <c r="E8" s="162"/>
      <c r="F8" s="163">
        <v>49775</v>
      </c>
      <c r="G8" s="164"/>
      <c r="H8" s="165"/>
    </row>
    <row r="9" spans="1:8" x14ac:dyDescent="0.15">
      <c r="A9" s="146" t="s">
        <v>522</v>
      </c>
      <c r="B9" s="151"/>
      <c r="C9" s="152"/>
      <c r="D9" s="153">
        <v>129795</v>
      </c>
      <c r="E9" s="154"/>
      <c r="F9" s="155">
        <v>85743</v>
      </c>
      <c r="G9" s="156"/>
      <c r="H9" s="157"/>
    </row>
    <row r="10" spans="1:8" x14ac:dyDescent="0.15">
      <c r="A10" s="158"/>
      <c r="B10" s="159"/>
      <c r="C10" s="160"/>
      <c r="D10" s="161">
        <v>111571</v>
      </c>
      <c r="E10" s="162"/>
      <c r="F10" s="163">
        <v>45231</v>
      </c>
      <c r="G10" s="164"/>
      <c r="H10" s="165"/>
    </row>
    <row r="11" spans="1:8" x14ac:dyDescent="0.15">
      <c r="A11" s="146" t="s">
        <v>523</v>
      </c>
      <c r="B11" s="151"/>
      <c r="C11" s="152"/>
      <c r="D11" s="153">
        <v>182297</v>
      </c>
      <c r="E11" s="154"/>
      <c r="F11" s="155">
        <v>92509</v>
      </c>
      <c r="G11" s="156"/>
      <c r="H11" s="157"/>
    </row>
    <row r="12" spans="1:8" x14ac:dyDescent="0.15">
      <c r="A12" s="158"/>
      <c r="B12" s="159"/>
      <c r="C12" s="166"/>
      <c r="D12" s="161">
        <v>126983</v>
      </c>
      <c r="E12" s="162"/>
      <c r="F12" s="163">
        <v>52274</v>
      </c>
      <c r="G12" s="164"/>
      <c r="H12" s="165"/>
    </row>
    <row r="13" spans="1:8" x14ac:dyDescent="0.15">
      <c r="A13" s="146"/>
      <c r="B13" s="151"/>
      <c r="C13" s="167"/>
      <c r="D13" s="168">
        <v>105359</v>
      </c>
      <c r="E13" s="169"/>
      <c r="F13" s="170">
        <v>92287</v>
      </c>
      <c r="G13" s="171"/>
      <c r="H13" s="157"/>
    </row>
    <row r="14" spans="1:8" x14ac:dyDescent="0.15">
      <c r="A14" s="158"/>
      <c r="B14" s="159"/>
      <c r="C14" s="160"/>
      <c r="D14" s="161">
        <v>77055</v>
      </c>
      <c r="E14" s="162"/>
      <c r="F14" s="163">
        <v>48841</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4.53</v>
      </c>
      <c r="C19" s="172">
        <f>ROUND(VALUE(SUBSTITUTE(実質収支比率等に係る経年分析!G$48,"▲","-")),2)</f>
        <v>3.8</v>
      </c>
      <c r="D19" s="172">
        <f>ROUND(VALUE(SUBSTITUTE(実質収支比率等に係る経年分析!H$48,"▲","-")),2)</f>
        <v>6.35</v>
      </c>
      <c r="E19" s="172">
        <f>ROUND(VALUE(SUBSTITUTE(実質収支比率等に係る経年分析!I$48,"▲","-")),2)</f>
        <v>4.9400000000000004</v>
      </c>
      <c r="F19" s="172">
        <f>ROUND(VALUE(SUBSTITUTE(実質収支比率等に係る経年分析!J$48,"▲","-")),2)</f>
        <v>2.93</v>
      </c>
    </row>
    <row r="20" spans="1:11" x14ac:dyDescent="0.15">
      <c r="A20" s="172" t="s">
        <v>53</v>
      </c>
      <c r="B20" s="172">
        <f>ROUND(VALUE(SUBSTITUTE(実質収支比率等に係る経年分析!F$47,"▲","-")),2)</f>
        <v>25.51</v>
      </c>
      <c r="C20" s="172">
        <f>ROUND(VALUE(SUBSTITUTE(実質収支比率等に係る経年分析!G$47,"▲","-")),2)</f>
        <v>24.94</v>
      </c>
      <c r="D20" s="172">
        <f>ROUND(VALUE(SUBSTITUTE(実質収支比率等に係る経年分析!H$47,"▲","-")),2)</f>
        <v>26.85</v>
      </c>
      <c r="E20" s="172">
        <f>ROUND(VALUE(SUBSTITUTE(実質収支比率等に係る経年分析!I$47,"▲","-")),2)</f>
        <v>27.58</v>
      </c>
      <c r="F20" s="172">
        <f>ROUND(VALUE(SUBSTITUTE(実質収支比率等に係る経年分析!J$47,"▲","-")),2)</f>
        <v>18.46</v>
      </c>
    </row>
    <row r="21" spans="1:11" x14ac:dyDescent="0.15">
      <c r="A21" s="172" t="s">
        <v>54</v>
      </c>
      <c r="B21" s="172">
        <f>IF(ISNUMBER(VALUE(SUBSTITUTE(実質収支比率等に係る経年分析!F$49,"▲","-"))),ROUND(VALUE(SUBSTITUTE(実質収支比率等に係る経年分析!F$49,"▲","-")),2),NA())</f>
        <v>-0.75</v>
      </c>
      <c r="C21" s="172">
        <f>IF(ISNUMBER(VALUE(SUBSTITUTE(実質収支比率等に係る経年分析!G$49,"▲","-"))),ROUND(VALUE(SUBSTITUTE(実質収支比率等に係る経年分析!G$49,"▲","-")),2),NA())</f>
        <v>-0.62</v>
      </c>
      <c r="D21" s="172">
        <f>IF(ISNUMBER(VALUE(SUBSTITUTE(実質収支比率等に係る経年分析!H$49,"▲","-"))),ROUND(VALUE(SUBSTITUTE(実質収支比率等に係る経年分析!H$49,"▲","-")),2),NA())</f>
        <v>5.37</v>
      </c>
      <c r="E21" s="172">
        <f>IF(ISNUMBER(VALUE(SUBSTITUTE(実質収支比率等に係る経年分析!I$49,"▲","-"))),ROUND(VALUE(SUBSTITUTE(実質収支比率等に係る経年分析!I$49,"▲","-")),2),NA())</f>
        <v>-1.58</v>
      </c>
      <c r="F21" s="172">
        <f>IF(ISNUMBER(VALUE(SUBSTITUTE(実質収支比率等に係る経年分析!J$49,"▲","-"))),ROUND(VALUE(SUBSTITUTE(実質収支比率等に係る経年分析!J$49,"▲","-")),2),NA())</f>
        <v>-11.09</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13.2</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v>
      </c>
    </row>
    <row r="28" spans="1:11" x14ac:dyDescent="0.15">
      <c r="A28" s="173" t="str">
        <f>IF(連結実質赤字比率に係る赤字・黒字の構成分析!C$42="",NA(),連結実質赤字比率に係る赤字・黒字の構成分析!C$42)</f>
        <v>その他会計（赤字）</v>
      </c>
      <c r="B28" s="173">
        <f>IF(ROUND(VALUE(SUBSTITUTE(連結実質赤字比率に係る赤字・黒字の構成分析!F$42,"▲", "-")), 2) &lt; 0, ABS(ROUND(VALUE(SUBSTITUTE(連結実質赤字比率に係る赤字・黒字の構成分析!F$42,"▲", "-")), 2)), NA())</f>
        <v>0.26</v>
      </c>
      <c r="C28" s="173" t="e">
        <f>IF(ROUND(VALUE(SUBSTITUTE(連結実質赤字比率に係る赤字・黒字の構成分析!F$42,"▲", "-")), 2) &gt;= 0, ABS(ROUND(VALUE(SUBSTITUTE(連結実質赤字比率に係る赤字・黒字の構成分析!F$42,"▲", "-")), 2)), NA())</f>
        <v>#N/A</v>
      </c>
      <c r="D28" s="173">
        <f>IF(ROUND(VALUE(SUBSTITUTE(連結実質赤字比率に係る赤字・黒字の構成分析!G$42,"▲", "-")), 2) &lt; 0, ABS(ROUND(VALUE(SUBSTITUTE(連結実質赤字比率に係る赤字・黒字の構成分析!G$42,"▲", "-")), 2)), NA())</f>
        <v>0.25</v>
      </c>
      <c r="E28" s="173" t="e">
        <f>IF(ROUND(VALUE(SUBSTITUTE(連結実質赤字比率に係る赤字・黒字の構成分析!G$42,"▲", "-")), 2) &gt;= 0, ABS(ROUND(VALUE(SUBSTITUTE(連結実質赤字比率に係る赤字・黒字の構成分析!G$42,"▲", "-")), 2)), NA())</f>
        <v>#N/A</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後期高齢者医療事業特別会計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v>
      </c>
    </row>
    <row r="30" spans="1:11" x14ac:dyDescent="0.15">
      <c r="A30" s="173" t="str">
        <f>IF(連結実質赤字比率に係る赤字・黒字の構成分析!C$40="",NA(),連結実質赤字比率に係る赤字・黒字の構成分析!C$40)</f>
        <v>国民健康保険事業特別会計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0.36</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0.92</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1.4</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0.81</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0.31</v>
      </c>
    </row>
    <row r="31" spans="1:11" x14ac:dyDescent="0.15">
      <c r="A31" s="173" t="str">
        <f>IF(連結実質赤字比率に係る赤字・黒字の構成分析!C$39="",NA(),連結実質赤字比率に係る赤字・黒字の構成分析!C$39)</f>
        <v>介護保険事業特別会計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0.61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0.39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0.34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1.32</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2.09</v>
      </c>
    </row>
    <row r="32" spans="1:11" x14ac:dyDescent="0.15">
      <c r="A32" s="173" t="str">
        <f>IF(連結実質赤字比率に係る赤字・黒字の構成分析!C$38="",NA(),連結実質赤字比率に係る赤字・黒字の構成分析!C$38)</f>
        <v>一般会計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4.8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4.05</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6.35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4.93</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2.92</v>
      </c>
    </row>
    <row r="33" spans="1:16" x14ac:dyDescent="0.15">
      <c r="A33" s="173" t="str">
        <f>IF(連結実質赤字比率に係る赤字・黒字の構成分析!C$37="",NA(),連結実質赤字比率に係る赤字・黒字の構成分析!C$37)</f>
        <v>観光事業会計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3.96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2.7</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3.75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3.82</v>
      </c>
    </row>
    <row r="34" spans="1:16" x14ac:dyDescent="0.15">
      <c r="A34" s="173" t="str">
        <f>IF(連結実質赤字比率に係る赤字・黒字の構成分析!C$36="",NA(),連結実質赤字比率に係る赤字・黒字の構成分析!C$36)</f>
        <v>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3.6</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2.61</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3.19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4.24</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5.0199999999999996</v>
      </c>
    </row>
    <row r="35" spans="1:16" x14ac:dyDescent="0.15">
      <c r="A35" s="173" t="str">
        <f>IF(連結実質赤字比率に係る赤字・黒字の構成分析!C$35="",NA(),連結実質赤字比率に係る赤字・黒字の構成分析!C$35)</f>
        <v>病院等事業会計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5.95</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7.44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7.88</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9.2799999999999994</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7.59</v>
      </c>
    </row>
    <row r="36" spans="1:16" x14ac:dyDescent="0.15">
      <c r="A36" s="173" t="str">
        <f>IF(連結実質赤字比率に係る赤字・黒字の構成分析!C$34="",NA(),連結実質赤字比率に係る赤字・黒字の構成分析!C$34)</f>
        <v>下水道事業会計</v>
      </c>
      <c r="B36" s="173" t="e">
        <f>IF(ROUND(VALUE(SUBSTITUTE(連結実質赤字比率に係る赤字・黒字の構成分析!F$34,"▲", "-")), 2) &lt; 0, ABS(ROUND(VALUE(SUBSTITUTE(連結実質赤字比率に係る赤字・黒字の構成分析!F$34,"▲", "-")), 2)), NA())</f>
        <v>#VALUE!</v>
      </c>
      <c r="C36" s="173" t="e">
        <f>IF(ROUND(VALUE(SUBSTITUTE(連結実質赤字比率に係る赤字・黒字の構成分析!F$34,"▲", "-")), 2) &gt;= 0, ABS(ROUND(VALUE(SUBSTITUTE(連結実質赤字比率に係る赤字・黒字の構成分析!F$34,"▲", "-")), 2)), NA())</f>
        <v>#VALUE!</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9.23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10.64</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12.01</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12.72</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1735</v>
      </c>
      <c r="E42" s="174"/>
      <c r="F42" s="174"/>
      <c r="G42" s="174">
        <f>'実質公債費比率（分子）の構造'!L$52</f>
        <v>1748</v>
      </c>
      <c r="H42" s="174"/>
      <c r="I42" s="174"/>
      <c r="J42" s="174">
        <f>'実質公債費比率（分子）の構造'!M$52</f>
        <v>1654</v>
      </c>
      <c r="K42" s="174"/>
      <c r="L42" s="174"/>
      <c r="M42" s="174">
        <f>'実質公債費比率（分子）の構造'!N$52</f>
        <v>1724</v>
      </c>
      <c r="N42" s="174"/>
      <c r="O42" s="174"/>
      <c r="P42" s="174">
        <f>'実質公債費比率（分子）の構造'!O$52</f>
        <v>1688</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f>'実質公債費比率（分子）の構造'!K$50</f>
        <v>27</v>
      </c>
      <c r="C44" s="174"/>
      <c r="D44" s="174"/>
      <c r="E44" s="174">
        <f>'実質公債費比率（分子）の構造'!L$50</f>
        <v>18</v>
      </c>
      <c r="F44" s="174"/>
      <c r="G44" s="174"/>
      <c r="H44" s="174">
        <f>'実質公債費比率（分子）の構造'!M$50</f>
        <v>11</v>
      </c>
      <c r="I44" s="174"/>
      <c r="J44" s="174"/>
      <c r="K44" s="174">
        <f>'実質公債費比率（分子）の構造'!N$50</f>
        <v>3</v>
      </c>
      <c r="L44" s="174"/>
      <c r="M44" s="174"/>
      <c r="N44" s="174">
        <f>'実質公債費比率（分子）の構造'!O$50</f>
        <v>1</v>
      </c>
      <c r="O44" s="174"/>
      <c r="P44" s="174"/>
    </row>
    <row r="45" spans="1:16" x14ac:dyDescent="0.15">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t="str">
        <f>'実質公債費比率（分子）の構造'!O$49</f>
        <v>-</v>
      </c>
      <c r="O45" s="174"/>
      <c r="P45" s="174"/>
    </row>
    <row r="46" spans="1:16" x14ac:dyDescent="0.15">
      <c r="A46" s="174" t="s">
        <v>64</v>
      </c>
      <c r="B46" s="174">
        <f>'実質公債費比率（分子）の構造'!K$48</f>
        <v>689</v>
      </c>
      <c r="C46" s="174"/>
      <c r="D46" s="174"/>
      <c r="E46" s="174">
        <f>'実質公債費比率（分子）の構造'!L$48</f>
        <v>690</v>
      </c>
      <c r="F46" s="174"/>
      <c r="G46" s="174"/>
      <c r="H46" s="174">
        <f>'実質公債費比率（分子）の構造'!M$48</f>
        <v>694</v>
      </c>
      <c r="I46" s="174"/>
      <c r="J46" s="174"/>
      <c r="K46" s="174">
        <f>'実質公債費比率（分子）の構造'!N$48</f>
        <v>695</v>
      </c>
      <c r="L46" s="174"/>
      <c r="M46" s="174"/>
      <c r="N46" s="174">
        <f>'実質公債費比率（分子）の構造'!O$48</f>
        <v>713</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1719</v>
      </c>
      <c r="C49" s="174"/>
      <c r="D49" s="174"/>
      <c r="E49" s="174">
        <f>'実質公債費比率（分子）の構造'!L$45</f>
        <v>1693</v>
      </c>
      <c r="F49" s="174"/>
      <c r="G49" s="174"/>
      <c r="H49" s="174">
        <f>'実質公債費比率（分子）の構造'!M$45</f>
        <v>1628</v>
      </c>
      <c r="I49" s="174"/>
      <c r="J49" s="174"/>
      <c r="K49" s="174">
        <f>'実質公債費比率（分子）の構造'!N$45</f>
        <v>1746</v>
      </c>
      <c r="L49" s="174"/>
      <c r="M49" s="174"/>
      <c r="N49" s="174">
        <f>'実質公債費比率（分子）の構造'!O$45</f>
        <v>1715</v>
      </c>
      <c r="O49" s="174"/>
      <c r="P49" s="174"/>
    </row>
    <row r="50" spans="1:16" x14ac:dyDescent="0.15">
      <c r="A50" s="174" t="s">
        <v>67</v>
      </c>
      <c r="B50" s="174" t="e">
        <f>NA()</f>
        <v>#N/A</v>
      </c>
      <c r="C50" s="174">
        <f>IF(ISNUMBER('実質公債費比率（分子）の構造'!K$53),'実質公債費比率（分子）の構造'!K$53,NA())</f>
        <v>700</v>
      </c>
      <c r="D50" s="174" t="e">
        <f>NA()</f>
        <v>#N/A</v>
      </c>
      <c r="E50" s="174" t="e">
        <f>NA()</f>
        <v>#N/A</v>
      </c>
      <c r="F50" s="174">
        <f>IF(ISNUMBER('実質公債費比率（分子）の構造'!L$53),'実質公債費比率（分子）の構造'!L$53,NA())</f>
        <v>653</v>
      </c>
      <c r="G50" s="174" t="e">
        <f>NA()</f>
        <v>#N/A</v>
      </c>
      <c r="H50" s="174" t="e">
        <f>NA()</f>
        <v>#N/A</v>
      </c>
      <c r="I50" s="174">
        <f>IF(ISNUMBER('実質公債費比率（分子）の構造'!M$53),'実質公債費比率（分子）の構造'!M$53,NA())</f>
        <v>679</v>
      </c>
      <c r="J50" s="174" t="e">
        <f>NA()</f>
        <v>#N/A</v>
      </c>
      <c r="K50" s="174" t="e">
        <f>NA()</f>
        <v>#N/A</v>
      </c>
      <c r="L50" s="174">
        <f>IF(ISNUMBER('実質公債費比率（分子）の構造'!N$53),'実質公債費比率（分子）の構造'!N$53,NA())</f>
        <v>720</v>
      </c>
      <c r="M50" s="174" t="e">
        <f>NA()</f>
        <v>#N/A</v>
      </c>
      <c r="N50" s="174" t="e">
        <f>NA()</f>
        <v>#N/A</v>
      </c>
      <c r="O50" s="174">
        <f>IF(ISNUMBER('実質公債費比率（分子）の構造'!O$53),'実質公債費比率（分子）の構造'!O$53,NA())</f>
        <v>741</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14656</v>
      </c>
      <c r="E56" s="173"/>
      <c r="F56" s="173"/>
      <c r="G56" s="173">
        <f>'将来負担比率（分子）の構造'!J$52</f>
        <v>14704</v>
      </c>
      <c r="H56" s="173"/>
      <c r="I56" s="173"/>
      <c r="J56" s="173">
        <f>'将来負担比率（分子）の構造'!K$52</f>
        <v>14232</v>
      </c>
      <c r="K56" s="173"/>
      <c r="L56" s="173"/>
      <c r="M56" s="173">
        <f>'将来負担比率（分子）の構造'!L$52</f>
        <v>13776</v>
      </c>
      <c r="N56" s="173"/>
      <c r="O56" s="173"/>
      <c r="P56" s="173">
        <f>'将来負担比率（分子）の構造'!M$52</f>
        <v>13569</v>
      </c>
    </row>
    <row r="57" spans="1:16" x14ac:dyDescent="0.15">
      <c r="A57" s="173" t="s">
        <v>42</v>
      </c>
      <c r="B57" s="173"/>
      <c r="C57" s="173"/>
      <c r="D57" s="173">
        <f>'将来負担比率（分子）の構造'!I$51</f>
        <v>1042</v>
      </c>
      <c r="E57" s="173"/>
      <c r="F57" s="173"/>
      <c r="G57" s="173">
        <f>'将来負担比率（分子）の構造'!J$51</f>
        <v>939</v>
      </c>
      <c r="H57" s="173"/>
      <c r="I57" s="173"/>
      <c r="J57" s="173">
        <f>'将来負担比率（分子）の構造'!K$51</f>
        <v>833</v>
      </c>
      <c r="K57" s="173"/>
      <c r="L57" s="173"/>
      <c r="M57" s="173">
        <f>'将来負担比率（分子）の構造'!L$51</f>
        <v>755</v>
      </c>
      <c r="N57" s="173"/>
      <c r="O57" s="173"/>
      <c r="P57" s="173">
        <f>'将来負担比率（分子）の構造'!M$51</f>
        <v>688</v>
      </c>
    </row>
    <row r="58" spans="1:16" x14ac:dyDescent="0.15">
      <c r="A58" s="173" t="s">
        <v>41</v>
      </c>
      <c r="B58" s="173"/>
      <c r="C58" s="173"/>
      <c r="D58" s="173">
        <f>'将来負担比率（分子）の構造'!I$50</f>
        <v>6575</v>
      </c>
      <c r="E58" s="173"/>
      <c r="F58" s="173"/>
      <c r="G58" s="173">
        <f>'将来負担比率（分子）の構造'!J$50</f>
        <v>6692</v>
      </c>
      <c r="H58" s="173"/>
      <c r="I58" s="173"/>
      <c r="J58" s="173">
        <f>'将来負担比率（分子）の構造'!K$50</f>
        <v>7203</v>
      </c>
      <c r="K58" s="173"/>
      <c r="L58" s="173"/>
      <c r="M58" s="173">
        <f>'将来負担比率（分子）の構造'!L$50</f>
        <v>7103</v>
      </c>
      <c r="N58" s="173"/>
      <c r="O58" s="173"/>
      <c r="P58" s="173">
        <f>'将来負担比率（分子）の構造'!M$50</f>
        <v>5875</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2978</v>
      </c>
      <c r="C62" s="173"/>
      <c r="D62" s="173"/>
      <c r="E62" s="173">
        <f>'将来負担比率（分子）の構造'!J$45</f>
        <v>3012</v>
      </c>
      <c r="F62" s="173"/>
      <c r="G62" s="173"/>
      <c r="H62" s="173">
        <f>'将来負担比率（分子）の構造'!K$45</f>
        <v>3002</v>
      </c>
      <c r="I62" s="173"/>
      <c r="J62" s="173"/>
      <c r="K62" s="173">
        <f>'将来負担比率（分子）の構造'!L$45</f>
        <v>2856</v>
      </c>
      <c r="L62" s="173"/>
      <c r="M62" s="173"/>
      <c r="N62" s="173">
        <f>'将来負担比率（分子）の構造'!M$45</f>
        <v>2933</v>
      </c>
      <c r="O62" s="173"/>
      <c r="P62" s="173"/>
    </row>
    <row r="63" spans="1:16" x14ac:dyDescent="0.15">
      <c r="A63" s="173" t="s">
        <v>34</v>
      </c>
      <c r="B63" s="173" t="str">
        <f>'将来負担比率（分子）の構造'!I$44</f>
        <v>-</v>
      </c>
      <c r="C63" s="173"/>
      <c r="D63" s="173"/>
      <c r="E63" s="173" t="str">
        <f>'将来負担比率（分子）の構造'!J$44</f>
        <v>-</v>
      </c>
      <c r="F63" s="173"/>
      <c r="G63" s="173"/>
      <c r="H63" s="173" t="str">
        <f>'将来負担比率（分子）の構造'!K$44</f>
        <v>-</v>
      </c>
      <c r="I63" s="173"/>
      <c r="J63" s="173"/>
      <c r="K63" s="173" t="str">
        <f>'将来負担比率（分子）の構造'!L$44</f>
        <v>-</v>
      </c>
      <c r="L63" s="173"/>
      <c r="M63" s="173"/>
      <c r="N63" s="173" t="str">
        <f>'将来負担比率（分子）の構造'!M$44</f>
        <v>-</v>
      </c>
      <c r="O63" s="173"/>
      <c r="P63" s="173"/>
    </row>
    <row r="64" spans="1:16" x14ac:dyDescent="0.15">
      <c r="A64" s="173" t="s">
        <v>33</v>
      </c>
      <c r="B64" s="173">
        <f>'将来負担比率（分子）の構造'!I$43</f>
        <v>5754</v>
      </c>
      <c r="C64" s="173"/>
      <c r="D64" s="173"/>
      <c r="E64" s="173">
        <f>'将来負担比率（分子）の構造'!J$43</f>
        <v>5542</v>
      </c>
      <c r="F64" s="173"/>
      <c r="G64" s="173"/>
      <c r="H64" s="173">
        <f>'将来負担比率（分子）の構造'!K$43</f>
        <v>5699</v>
      </c>
      <c r="I64" s="173"/>
      <c r="J64" s="173"/>
      <c r="K64" s="173">
        <f>'将来負担比率（分子）の構造'!L$43</f>
        <v>5942</v>
      </c>
      <c r="L64" s="173"/>
      <c r="M64" s="173"/>
      <c r="N64" s="173">
        <f>'将来負担比率（分子）の構造'!M$43</f>
        <v>5975</v>
      </c>
      <c r="O64" s="173"/>
      <c r="P64" s="173"/>
    </row>
    <row r="65" spans="1:16" x14ac:dyDescent="0.15">
      <c r="A65" s="173" t="s">
        <v>32</v>
      </c>
      <c r="B65" s="173">
        <f>'将来負担比率（分子）の構造'!I$42</f>
        <v>27</v>
      </c>
      <c r="C65" s="173"/>
      <c r="D65" s="173"/>
      <c r="E65" s="173">
        <f>'将来負担比率（分子）の構造'!J$42</f>
        <v>11</v>
      </c>
      <c r="F65" s="173"/>
      <c r="G65" s="173"/>
      <c r="H65" s="173">
        <f>'将来負担比率（分子）の構造'!K$42</f>
        <v>2</v>
      </c>
      <c r="I65" s="173"/>
      <c r="J65" s="173"/>
      <c r="K65" s="173" t="str">
        <f>'将来負担比率（分子）の構造'!L$42</f>
        <v>-</v>
      </c>
      <c r="L65" s="173"/>
      <c r="M65" s="173"/>
      <c r="N65" s="173" t="str">
        <f>'将来負担比率（分子）の構造'!M$42</f>
        <v>-</v>
      </c>
      <c r="O65" s="173"/>
      <c r="P65" s="173"/>
    </row>
    <row r="66" spans="1:16" x14ac:dyDescent="0.15">
      <c r="A66" s="173" t="s">
        <v>31</v>
      </c>
      <c r="B66" s="173">
        <f>'将来負担比率（分子）の構造'!I$41</f>
        <v>15641</v>
      </c>
      <c r="C66" s="173"/>
      <c r="D66" s="173"/>
      <c r="E66" s="173">
        <f>'将来負担比率（分子）の構造'!J$41</f>
        <v>16091</v>
      </c>
      <c r="F66" s="173"/>
      <c r="G66" s="173"/>
      <c r="H66" s="173">
        <f>'将来負担比率（分子）の構造'!K$41</f>
        <v>15749</v>
      </c>
      <c r="I66" s="173"/>
      <c r="J66" s="173"/>
      <c r="K66" s="173">
        <f>'将来負担比率（分子）の構造'!L$41</f>
        <v>16529</v>
      </c>
      <c r="L66" s="173"/>
      <c r="M66" s="173"/>
      <c r="N66" s="173">
        <f>'将来負担比率（分子）の構造'!M$41</f>
        <v>19888</v>
      </c>
      <c r="O66" s="173"/>
      <c r="P66" s="173"/>
    </row>
    <row r="67" spans="1:16" x14ac:dyDescent="0.15">
      <c r="A67" s="173" t="s">
        <v>71</v>
      </c>
      <c r="B67" s="173" t="e">
        <f>NA()</f>
        <v>#N/A</v>
      </c>
      <c r="C67" s="173">
        <f>IF(ISNUMBER('将来負担比率（分子）の構造'!I$53), IF('将来負担比率（分子）の構造'!I$53 &lt; 0, 0, '将来負担比率（分子）の構造'!I$53), NA())</f>
        <v>2128</v>
      </c>
      <c r="D67" s="173" t="e">
        <f>NA()</f>
        <v>#N/A</v>
      </c>
      <c r="E67" s="173" t="e">
        <f>NA()</f>
        <v>#N/A</v>
      </c>
      <c r="F67" s="173">
        <f>IF(ISNUMBER('将来負担比率（分子）の構造'!J$53), IF('将来負担比率（分子）の構造'!J$53 &lt; 0, 0, '将来負担比率（分子）の構造'!J$53), NA())</f>
        <v>2321</v>
      </c>
      <c r="G67" s="173" t="e">
        <f>NA()</f>
        <v>#N/A</v>
      </c>
      <c r="H67" s="173" t="e">
        <f>NA()</f>
        <v>#N/A</v>
      </c>
      <c r="I67" s="173">
        <f>IF(ISNUMBER('将来負担比率（分子）の構造'!K$53), IF('将来負担比率（分子）の構造'!K$53 &lt; 0, 0, '将来負担比率（分子）の構造'!K$53), NA())</f>
        <v>2184</v>
      </c>
      <c r="J67" s="173" t="e">
        <f>NA()</f>
        <v>#N/A</v>
      </c>
      <c r="K67" s="173" t="e">
        <f>NA()</f>
        <v>#N/A</v>
      </c>
      <c r="L67" s="173">
        <f>IF(ISNUMBER('将来負担比率（分子）の構造'!L$53), IF('将来負担比率（分子）の構造'!L$53 &lt; 0, 0, '将来負担比率（分子）の構造'!L$53), NA())</f>
        <v>3693</v>
      </c>
      <c r="M67" s="173" t="e">
        <f>NA()</f>
        <v>#N/A</v>
      </c>
      <c r="N67" s="173" t="e">
        <f>NA()</f>
        <v>#N/A</v>
      </c>
      <c r="O67" s="173">
        <f>IF(ISNUMBER('将来負担比率（分子）の構造'!M$53), IF('将来負担比率（分子）の構造'!M$53 &lt; 0, 0, '将来負担比率（分子）の構造'!M$53), NA())</f>
        <v>8664</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2726</v>
      </c>
      <c r="C72" s="177">
        <f>基金残高に係る経年分析!G55</f>
        <v>2726</v>
      </c>
      <c r="D72" s="177">
        <f>基金残高に係る経年分析!H55</f>
        <v>1827</v>
      </c>
    </row>
    <row r="73" spans="1:16" x14ac:dyDescent="0.15">
      <c r="A73" s="176" t="s">
        <v>74</v>
      </c>
      <c r="B73" s="177">
        <f>基金残高に係る経年分析!F56</f>
        <v>404</v>
      </c>
      <c r="C73" s="177">
        <f>基金残高に係る経年分析!G56</f>
        <v>404</v>
      </c>
      <c r="D73" s="177">
        <f>基金残高に係る経年分析!H56</f>
        <v>447</v>
      </c>
    </row>
    <row r="74" spans="1:16" x14ac:dyDescent="0.15">
      <c r="A74" s="176" t="s">
        <v>75</v>
      </c>
      <c r="B74" s="177">
        <f>基金残高に係る経年分析!F57</f>
        <v>2987</v>
      </c>
      <c r="C74" s="177">
        <f>基金残高に係る経年分析!G57</f>
        <v>2838</v>
      </c>
      <c r="D74" s="177">
        <f>基金残高に係る経年分析!H57</f>
        <v>2394</v>
      </c>
    </row>
  </sheetData>
  <sheetProtection algorithmName="SHA-512" hashValue="OphvUF/Nrw6G4eTs83JfEJR57/OrX13HJ2rk7xcXcQmRP8zYvnD7KO8DE65X3TZuJvVJMJuZwOsZxUc0j0dsNw==" saltValue="fKWX6kHIOIf8lHHdcjoM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2025-03-14T07:10:00Z</cp:lastPrinted>
  <dcterms:created xsi:type="dcterms:W3CDTF">2025-02-19T04:21:19Z</dcterms:created>
  <dcterms:modified xsi:type="dcterms:W3CDTF">2025-03-14T07:18:31Z</dcterms:modified>
  <cp:category/>
</cp:coreProperties>
</file>