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B9B07D79-C41F-46E7-B3A5-A2879488A1B5}" xr6:coauthVersionLast="47" xr6:coauthVersionMax="47" xr10:uidLastSave="{00000000-0000-0000-0000-000000000000}"/>
  <bookViews>
    <workbookView xWindow="1224" yWindow="1956" windowWidth="12420" windowHeight="8964" xr2:uid="{1B814DA1-D183-4BF0-9923-8609BB4F35D0}"/>
  </bookViews>
  <sheets>
    <sheet name="39" sheetId="1" r:id="rId1"/>
    <sheet name="40,41" sheetId="2" r:id="rId2"/>
    <sheet name="42" sheetId="3" r:id="rId3"/>
    <sheet name="43" sheetId="4" r:id="rId4"/>
    <sheet name="44,45" sheetId="5" r:id="rId5"/>
  </sheets>
  <definedNames>
    <definedName name="_xlnm.Print_Area" localSheetId="0">'39'!$A$1:$AR$25</definedName>
    <definedName name="_xlnm.Print_Area" localSheetId="1">'40,41'!$A$1:$BM$42</definedName>
    <definedName name="_xlnm.Print_Area" localSheetId="2">'42'!$A$1:$BS$33</definedName>
    <definedName name="_xlnm.Print_Area" localSheetId="3">'43'!$A$1:$AA$93</definedName>
    <definedName name="_xlnm.Print_Area" localSheetId="4">'44,45'!$A$1:$AX$44</definedName>
    <definedName name="_xlnm.Print_Titles" localSheetId="3">'43'!$4:$5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5" l="1"/>
  <c r="P8" i="5" s="1"/>
  <c r="AJ8" i="5"/>
  <c r="U9" i="5"/>
  <c r="P9" i="5" s="1"/>
  <c r="AJ9" i="5"/>
  <c r="P10" i="5"/>
  <c r="U10" i="5"/>
  <c r="AJ10" i="5"/>
  <c r="P11" i="5"/>
  <c r="U11" i="5"/>
  <c r="AJ11" i="5"/>
  <c r="U12" i="5"/>
  <c r="P12" i="5" s="1"/>
  <c r="AJ12" i="5"/>
  <c r="P13" i="5"/>
  <c r="U13" i="5"/>
  <c r="AJ13" i="5"/>
  <c r="U15" i="5"/>
  <c r="P15" i="5" s="1"/>
  <c r="AJ15" i="5"/>
  <c r="U16" i="5"/>
  <c r="P16" i="5" s="1"/>
  <c r="AJ16" i="5"/>
  <c r="U17" i="5"/>
  <c r="P17" i="5" s="1"/>
  <c r="AJ17" i="5"/>
  <c r="U18" i="5"/>
  <c r="AJ18" i="5"/>
  <c r="P18" i="5" s="1"/>
  <c r="P19" i="5"/>
  <c r="U19" i="5"/>
  <c r="AJ19" i="5"/>
  <c r="P20" i="5"/>
  <c r="U20" i="5"/>
  <c r="AJ20" i="5"/>
  <c r="AV33" i="5"/>
  <c r="AV37" i="5"/>
  <c r="AV41" i="5" s="1"/>
  <c r="AV39" i="5"/>
  <c r="AD41" i="5"/>
  <c r="AH41" i="5"/>
  <c r="AK41" i="5"/>
  <c r="AR41" i="5"/>
  <c r="N7" i="4"/>
  <c r="U7" i="4"/>
  <c r="N8" i="4"/>
  <c r="U8" i="4"/>
  <c r="N9" i="4"/>
  <c r="U9" i="4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L6" i="3"/>
  <c r="Q6" i="3"/>
  <c r="AZ6" i="3"/>
  <c r="BE6" i="3"/>
  <c r="BJ6" i="3"/>
  <c r="G8" i="3"/>
  <c r="L8" i="3"/>
  <c r="V8" i="3"/>
  <c r="AA8" i="3"/>
  <c r="AF8" i="3"/>
  <c r="AK8" i="3"/>
  <c r="AP8" i="3"/>
  <c r="AP6" i="3" s="1"/>
  <c r="AU8" i="3"/>
  <c r="AZ8" i="3"/>
  <c r="BE8" i="3"/>
  <c r="BO8" i="3"/>
  <c r="G13" i="3"/>
  <c r="G6" i="3" s="1"/>
  <c r="L13" i="3"/>
  <c r="Q13" i="3"/>
  <c r="V13" i="3"/>
  <c r="V6" i="3" s="1"/>
  <c r="AA13" i="3"/>
  <c r="AA6" i="3" s="1"/>
  <c r="AF13" i="3"/>
  <c r="AF6" i="3" s="1"/>
  <c r="AK13" i="3"/>
  <c r="AK6" i="3" s="1"/>
  <c r="AP13" i="3"/>
  <c r="AU13" i="3"/>
  <c r="AU6" i="3" s="1"/>
  <c r="AZ13" i="3"/>
  <c r="BE13" i="3"/>
  <c r="BO13" i="3"/>
  <c r="G18" i="3"/>
  <c r="L18" i="3"/>
  <c r="Q18" i="3"/>
  <c r="V18" i="3"/>
  <c r="AA18" i="3"/>
  <c r="AF18" i="3"/>
  <c r="AK18" i="3"/>
  <c r="AP18" i="3"/>
  <c r="AU18" i="3"/>
  <c r="AZ18" i="3"/>
  <c r="BE18" i="3"/>
  <c r="BO18" i="3"/>
  <c r="F7" i="2"/>
  <c r="K7" i="2"/>
  <c r="P7" i="2"/>
  <c r="U7" i="2"/>
  <c r="U9" i="2" s="1"/>
  <c r="Z7" i="2"/>
  <c r="Z9" i="2" s="1"/>
  <c r="AE7" i="2"/>
  <c r="AJ7" i="2"/>
  <c r="AY7" i="2"/>
  <c r="F8" i="2"/>
  <c r="K8" i="2"/>
  <c r="K9" i="2" s="1"/>
  <c r="P8" i="2"/>
  <c r="P9" i="2" s="1"/>
  <c r="U8" i="2"/>
  <c r="Z8" i="2"/>
  <c r="AE8" i="2"/>
  <c r="AJ8" i="2"/>
  <c r="AY8" i="2"/>
  <c r="BD8" i="2"/>
  <c r="BD9" i="2" s="1"/>
  <c r="BI8" i="2"/>
  <c r="F9" i="2"/>
  <c r="AE9" i="2"/>
  <c r="AJ9" i="2"/>
  <c r="AO9" i="2"/>
  <c r="AT9" i="2"/>
  <c r="AY9" i="2"/>
  <c r="F13" i="2"/>
  <c r="K13" i="2"/>
  <c r="P13" i="2"/>
  <c r="U13" i="2"/>
  <c r="Z13" i="2"/>
  <c r="AE13" i="2"/>
  <c r="AJ13" i="2"/>
  <c r="AO13" i="2"/>
  <c r="AT13" i="2"/>
  <c r="AY13" i="2"/>
  <c r="BD13" i="2"/>
  <c r="BI13" i="2"/>
  <c r="BD15" i="2"/>
  <c r="BD7" i="2" s="1"/>
  <c r="BI15" i="2"/>
  <c r="BI7" i="2" s="1"/>
  <c r="BD16" i="2"/>
  <c r="BI16" i="2"/>
  <c r="F17" i="2"/>
  <c r="K17" i="2"/>
  <c r="P17" i="2"/>
  <c r="U17" i="2"/>
  <c r="Z17" i="2"/>
  <c r="AE17" i="2"/>
  <c r="AJ17" i="2"/>
  <c r="AO17" i="2"/>
  <c r="AT17" i="2"/>
  <c r="AY17" i="2"/>
  <c r="BI17" i="2"/>
  <c r="F21" i="2"/>
  <c r="K21" i="2"/>
  <c r="P21" i="2"/>
  <c r="U21" i="2"/>
  <c r="Z21" i="2"/>
  <c r="AE21" i="2"/>
  <c r="AJ21" i="2"/>
  <c r="AO21" i="2"/>
  <c r="AT21" i="2"/>
  <c r="AY21" i="2"/>
  <c r="BD21" i="2"/>
  <c r="BI21" i="2"/>
  <c r="F30" i="2"/>
  <c r="K30" i="2"/>
  <c r="P30" i="2"/>
  <c r="U30" i="2"/>
  <c r="Z30" i="2"/>
  <c r="AE30" i="2"/>
  <c r="AJ30" i="2"/>
  <c r="AY30" i="2"/>
  <c r="BD30" i="2"/>
  <c r="BI30" i="2"/>
  <c r="F31" i="2"/>
  <c r="K31" i="2"/>
  <c r="P31" i="2"/>
  <c r="U31" i="2"/>
  <c r="Z31" i="2"/>
  <c r="AE31" i="2"/>
  <c r="AJ31" i="2"/>
  <c r="AY31" i="2"/>
  <c r="BD31" i="2"/>
  <c r="BI31" i="2"/>
  <c r="BI9" i="2" l="1"/>
  <c r="B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印藤　誠治</author>
  </authors>
  <commentList>
    <comment ref="AY7" authorId="0" shapeId="0" xr:uid="{00000000-0006-0000-2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印藤　誠治:</t>
        </r>
        <r>
          <rPr>
            <sz val="9"/>
            <color indexed="81"/>
            <rFont val="ＭＳ Ｐゴシック"/>
            <family val="3"/>
            <charset val="128"/>
          </rPr>
          <t xml:space="preserve">
道路現況
P10～14</t>
        </r>
      </text>
    </comment>
    <comment ref="BD7" authorId="0" shapeId="0" xr:uid="{00000000-0006-0000-2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印藤　誠治:</t>
        </r>
        <r>
          <rPr>
            <sz val="9"/>
            <color indexed="81"/>
            <rFont val="ＭＳ Ｐゴシック"/>
            <family val="3"/>
            <charset val="128"/>
          </rPr>
          <t xml:space="preserve">
道路現況
P10～14</t>
        </r>
      </text>
    </comment>
    <comment ref="BI7" authorId="0" shapeId="0" xr:uid="{00000000-0006-0000-2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印藤　誠治:</t>
        </r>
        <r>
          <rPr>
            <sz val="9"/>
            <color indexed="81"/>
            <rFont val="ＭＳ Ｐゴシック"/>
            <family val="3"/>
            <charset val="128"/>
          </rPr>
          <t xml:space="preserve">
道路現況
P10～14</t>
        </r>
      </text>
    </comment>
  </commentList>
</comments>
</file>

<file path=xl/sharedStrings.xml><?xml version="1.0" encoding="utf-8"?>
<sst xmlns="http://schemas.openxmlformats.org/spreadsheetml/2006/main" count="316" uniqueCount="159">
  <si>
    <t>　　（注）・美祢東JCTは、平成22年3月20日開通。</t>
    <rPh sb="3" eb="4">
      <t>チュウ</t>
    </rPh>
    <rPh sb="6" eb="8">
      <t>ミネ</t>
    </rPh>
    <rPh sb="8" eb="9">
      <t>ヒガシ</t>
    </rPh>
    <rPh sb="14" eb="16">
      <t>ヘイセイ</t>
    </rPh>
    <rPh sb="18" eb="19">
      <t>ネン</t>
    </rPh>
    <rPh sb="20" eb="21">
      <t>ツキ</t>
    </rPh>
    <rPh sb="23" eb="24">
      <t>ヒ</t>
    </rPh>
    <rPh sb="24" eb="26">
      <t>カイツウ</t>
    </rPh>
    <phoneticPr fontId="2"/>
  </si>
  <si>
    <t>　資料：山口県統計年鑑</t>
    <rPh sb="1" eb="3">
      <t>シリョウ</t>
    </rPh>
    <rPh sb="4" eb="7">
      <t>ヤマグチケン</t>
    </rPh>
    <rPh sb="7" eb="9">
      <t>トウケイ</t>
    </rPh>
    <rPh sb="9" eb="11">
      <t>ネンカン</t>
    </rPh>
    <phoneticPr fontId="2"/>
  </si>
  <si>
    <t>令和5年度</t>
    <rPh sb="0" eb="1">
      <t>レイワ</t>
    </rPh>
    <rPh sb="3" eb="5">
      <t>ネンド</t>
    </rPh>
    <phoneticPr fontId="2"/>
  </si>
  <si>
    <t>令和4年度</t>
    <rPh sb="0" eb="1">
      <t>レイワ</t>
    </rPh>
    <rPh sb="3" eb="5">
      <t>ネンド</t>
    </rPh>
    <phoneticPr fontId="2"/>
  </si>
  <si>
    <t>令和3年度</t>
  </si>
  <si>
    <t>令和2年度</t>
  </si>
  <si>
    <t>令和元年度</t>
  </si>
  <si>
    <t>平成30年度</t>
  </si>
  <si>
    <t>平成29年度</t>
  </si>
  <si>
    <t>平成28年度</t>
  </si>
  <si>
    <t>平成27年度</t>
    <rPh sb="0" eb="1">
      <t>ヘイセイ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</si>
  <si>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</si>
  <si>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</si>
  <si>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</si>
  <si>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</si>
  <si>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</si>
  <si>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</si>
  <si>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－</t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</si>
  <si>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</si>
  <si>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総数（出入・車種合計）</t>
    <rPh sb="0" eb="2">
      <t>ソウスウ</t>
    </rPh>
    <rPh sb="3" eb="5">
      <t>デイ</t>
    </rPh>
    <rPh sb="6" eb="8">
      <t>シャシュ</t>
    </rPh>
    <rPh sb="8" eb="10">
      <t>ゴウケイ</t>
    </rPh>
    <phoneticPr fontId="2"/>
  </si>
  <si>
    <t>美祢東JCT</t>
    <rPh sb="0" eb="2">
      <t>ミネ</t>
    </rPh>
    <rPh sb="2" eb="3">
      <t>ヒガシ</t>
    </rPh>
    <phoneticPr fontId="2"/>
  </si>
  <si>
    <t>美祢西ＩＣ</t>
    <rPh sb="0" eb="2">
      <t>ミネ</t>
    </rPh>
    <rPh sb="2" eb="3">
      <t>ニシ</t>
    </rPh>
    <phoneticPr fontId="2"/>
  </si>
  <si>
    <t>美祢ＩＣ</t>
    <rPh sb="0" eb="2">
      <t>ミネ</t>
    </rPh>
    <phoneticPr fontId="2"/>
  </si>
  <si>
    <t>年　度</t>
    <rPh sb="0" eb="1">
      <t>ネン</t>
    </rPh>
    <rPh sb="2" eb="3">
      <t>タビ</t>
    </rPh>
    <phoneticPr fontId="2"/>
  </si>
  <si>
    <t>（単位：台）</t>
    <rPh sb="1" eb="3">
      <t>タンイ</t>
    </rPh>
    <rPh sb="4" eb="5">
      <t>ダイ</t>
    </rPh>
    <phoneticPr fontId="2"/>
  </si>
  <si>
    <t>３９． 中国縦貫自動車道の利用状況</t>
    <rPh sb="4" eb="5">
      <t>ナカ</t>
    </rPh>
    <rPh sb="5" eb="6">
      <t>クニ</t>
    </rPh>
    <rPh sb="6" eb="8">
      <t>ジュウカン</t>
    </rPh>
    <rPh sb="8" eb="9">
      <t>ジ</t>
    </rPh>
    <rPh sb="9" eb="10">
      <t>ドウ</t>
    </rPh>
    <rPh sb="10" eb="11">
      <t>クルマ</t>
    </rPh>
    <rPh sb="11" eb="12">
      <t>ドウ</t>
    </rPh>
    <rPh sb="13" eb="15">
      <t>リヨウ</t>
    </rPh>
    <rPh sb="15" eb="17">
      <t>ジョウキョウ</t>
    </rPh>
    <phoneticPr fontId="2"/>
  </si>
  <si>
    <t>運輸・通信</t>
    <rPh sb="0" eb="2">
      <t>ウンユ</t>
    </rPh>
    <rPh sb="3" eb="5">
      <t>ツウシン</t>
    </rPh>
    <phoneticPr fontId="2"/>
  </si>
  <si>
    <t>　資料：県道路整備課「山口県の道路現況」</t>
    <rPh sb="1" eb="3">
      <t>シリョウ</t>
    </rPh>
    <rPh sb="4" eb="5">
      <t>ケン</t>
    </rPh>
    <rPh sb="5" eb="7">
      <t>ドウロ</t>
    </rPh>
    <rPh sb="7" eb="9">
      <t>セイビ</t>
    </rPh>
    <rPh sb="9" eb="10">
      <t>カ</t>
    </rPh>
    <rPh sb="11" eb="14">
      <t>ヤマグチケン</t>
    </rPh>
    <rPh sb="15" eb="17">
      <t>ドウロ</t>
    </rPh>
    <rPh sb="17" eb="19">
      <t>ゲンキョウ</t>
    </rPh>
    <phoneticPr fontId="2"/>
  </si>
  <si>
    <t>延　　長</t>
    <rPh sb="0" eb="1">
      <t>エン</t>
    </rPh>
    <rPh sb="3" eb="4">
      <t>チョウ</t>
    </rPh>
    <phoneticPr fontId="2"/>
  </si>
  <si>
    <t>橋　　数</t>
    <rPh sb="0" eb="1">
      <t>ハシ</t>
    </rPh>
    <rPh sb="3" eb="4">
      <t>スウ</t>
    </rPh>
    <phoneticPr fontId="2"/>
  </si>
  <si>
    <t>市道</t>
    <rPh sb="0" eb="2">
      <t>シドウ</t>
    </rPh>
    <phoneticPr fontId="2"/>
  </si>
  <si>
    <t>県道</t>
    <rPh sb="0" eb="2">
      <t>ケンドウ</t>
    </rPh>
    <phoneticPr fontId="2"/>
  </si>
  <si>
    <t>国道</t>
    <rPh sb="0" eb="2">
      <t>コクドウ</t>
    </rPh>
    <phoneticPr fontId="2"/>
  </si>
  <si>
    <t>総　　　数</t>
    <rPh sb="0" eb="1">
      <t>フサ</t>
    </rPh>
    <rPh sb="4" eb="5">
      <t>カズ</t>
    </rPh>
    <phoneticPr fontId="2"/>
  </si>
  <si>
    <t>令和4年</t>
    <phoneticPr fontId="2"/>
  </si>
  <si>
    <t>令和3年</t>
  </si>
  <si>
    <t>令和2年</t>
  </si>
  <si>
    <t>平成31年</t>
  </si>
  <si>
    <t>平成30年</t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</si>
  <si>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</si>
  <si>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</si>
  <si>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</si>
  <si>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</si>
  <si>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</si>
  <si>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</si>
  <si>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</si>
  <si>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区分</t>
    <rPh sb="0" eb="2">
      <t>クブン</t>
    </rPh>
    <phoneticPr fontId="2"/>
  </si>
  <si>
    <t>（単位：ｍ）</t>
    <rPh sb="1" eb="3">
      <t>タンイ</t>
    </rPh>
    <phoneticPr fontId="2"/>
  </si>
  <si>
    <t>４１．橋梁の状況</t>
    <rPh sb="3" eb="4">
      <t>バシ</t>
    </rPh>
    <rPh sb="4" eb="5">
      <t>ハリ</t>
    </rPh>
    <rPh sb="6" eb="7">
      <t>ジョウ</t>
    </rPh>
    <rPh sb="7" eb="8">
      <t>キョウ</t>
    </rPh>
    <phoneticPr fontId="2"/>
  </si>
  <si>
    <t>舗 装 率</t>
    <rPh sb="0" eb="1">
      <t>ミセ</t>
    </rPh>
    <rPh sb="2" eb="3">
      <t>ソウ</t>
    </rPh>
    <rPh sb="4" eb="5">
      <t>リツ</t>
    </rPh>
    <phoneticPr fontId="2"/>
  </si>
  <si>
    <t>舗装延長</t>
    <rPh sb="0" eb="2">
      <t>ホソウ</t>
    </rPh>
    <rPh sb="2" eb="4">
      <t>エンチョウ</t>
    </rPh>
    <phoneticPr fontId="2"/>
  </si>
  <si>
    <t>実 延 長</t>
    <rPh sb="0" eb="1">
      <t>ジツ</t>
    </rPh>
    <rPh sb="2" eb="3">
      <t>エン</t>
    </rPh>
    <rPh sb="4" eb="5">
      <t>チョウ</t>
    </rPh>
    <phoneticPr fontId="2"/>
  </si>
  <si>
    <t>市　　　道</t>
    <rPh sb="0" eb="1">
      <t>シ</t>
    </rPh>
    <rPh sb="4" eb="5">
      <t>ミチ</t>
    </rPh>
    <phoneticPr fontId="2"/>
  </si>
  <si>
    <t>県　　　道</t>
    <rPh sb="0" eb="1">
      <t>ケン</t>
    </rPh>
    <rPh sb="4" eb="5">
      <t>ミチ</t>
    </rPh>
    <phoneticPr fontId="2"/>
  </si>
  <si>
    <t>国　　　道</t>
    <rPh sb="0" eb="1">
      <t>クニ</t>
    </rPh>
    <rPh sb="4" eb="5">
      <t>ミチ</t>
    </rPh>
    <phoneticPr fontId="2"/>
  </si>
  <si>
    <t>（単位：ｍ、％）</t>
    <rPh sb="1" eb="3">
      <t>タンイ</t>
    </rPh>
    <phoneticPr fontId="2"/>
  </si>
  <si>
    <t>４０．道路の状況</t>
    <rPh sb="3" eb="4">
      <t>ミチ</t>
    </rPh>
    <rPh sb="4" eb="5">
      <t>ロ</t>
    </rPh>
    <rPh sb="6" eb="7">
      <t>ジョウ</t>
    </rPh>
    <rPh sb="7" eb="8">
      <t>キョウ</t>
    </rPh>
    <phoneticPr fontId="2"/>
  </si>
  <si>
    <t>　　　　　3)　排気量が125ccを超え250cc以下のもの</t>
    <rPh sb="8" eb="11">
      <t>ハイキリョウ</t>
    </rPh>
    <rPh sb="18" eb="19">
      <t>コ</t>
    </rPh>
    <rPh sb="25" eb="27">
      <t>イカ</t>
    </rPh>
    <phoneticPr fontId="2"/>
  </si>
  <si>
    <t>　　　　　2)　三輪を含む。</t>
    <rPh sb="8" eb="10">
      <t>サンリン</t>
    </rPh>
    <rPh sb="11" eb="12">
      <t>フク</t>
    </rPh>
    <phoneticPr fontId="2"/>
  </si>
  <si>
    <t>　　　　　1)　排気量が250ccを超えるもの</t>
    <rPh sb="8" eb="11">
      <t>ハイキリョウ</t>
    </rPh>
    <rPh sb="18" eb="19">
      <t>コ</t>
    </rPh>
    <phoneticPr fontId="2"/>
  </si>
  <si>
    <t>　　（注）・総数には原付自動車、ミニカー（原付3輪）を含まない。</t>
    <rPh sb="3" eb="4">
      <t>チュウ</t>
    </rPh>
    <rPh sb="6" eb="8">
      <t>ソウスウ</t>
    </rPh>
    <rPh sb="10" eb="12">
      <t>ゲンツキ</t>
    </rPh>
    <rPh sb="12" eb="15">
      <t>ジドウシャ</t>
    </rPh>
    <rPh sb="21" eb="23">
      <t>ゲンツキ</t>
    </rPh>
    <rPh sb="24" eb="25">
      <t>リン</t>
    </rPh>
    <rPh sb="27" eb="28">
      <t>フク</t>
    </rPh>
    <phoneticPr fontId="2"/>
  </si>
  <si>
    <t xml:space="preserve"> 資料：山口県統計年鑑、市税務課</t>
    <rPh sb="1" eb="3">
      <t>シリョウ</t>
    </rPh>
    <rPh sb="4" eb="7">
      <t>ヤマグチケン</t>
    </rPh>
    <rPh sb="7" eb="9">
      <t>トウケイ</t>
    </rPh>
    <rPh sb="9" eb="11">
      <t>ネンカン</t>
    </rPh>
    <rPh sb="12" eb="13">
      <t>シ</t>
    </rPh>
    <rPh sb="13" eb="15">
      <t>ゼイム</t>
    </rPh>
    <rPh sb="15" eb="16">
      <t>カ</t>
    </rPh>
    <phoneticPr fontId="2"/>
  </si>
  <si>
    <t>ミ ニ カー</t>
    <phoneticPr fontId="2"/>
  </si>
  <si>
    <t>原付自動車</t>
    <rPh sb="0" eb="2">
      <t>ゲンツキ</t>
    </rPh>
    <rPh sb="2" eb="5">
      <t>ジドウシャ</t>
    </rPh>
    <phoneticPr fontId="2"/>
  </si>
  <si>
    <t>‐</t>
    <phoneticPr fontId="2"/>
  </si>
  <si>
    <t>不　明</t>
    <rPh sb="0" eb="1">
      <t>フ</t>
    </rPh>
    <rPh sb="2" eb="3">
      <t>メイ</t>
    </rPh>
    <phoneticPr fontId="2"/>
  </si>
  <si>
    <t>-</t>
    <phoneticPr fontId="2"/>
  </si>
  <si>
    <t>-</t>
  </si>
  <si>
    <t>二輪3)</t>
    <rPh sb="0" eb="2">
      <t>ニリン</t>
    </rPh>
    <phoneticPr fontId="2"/>
  </si>
  <si>
    <t>乗　用</t>
    <phoneticPr fontId="2"/>
  </si>
  <si>
    <t>貨物2)</t>
    <rPh sb="0" eb="2">
      <t>カモツ</t>
    </rPh>
    <phoneticPr fontId="2"/>
  </si>
  <si>
    <t>軽 自 動 車</t>
    <rPh sb="0" eb="1">
      <t>ケイ</t>
    </rPh>
    <rPh sb="2" eb="3">
      <t>ジ</t>
    </rPh>
    <rPh sb="4" eb="5">
      <t>ドウ</t>
    </rPh>
    <rPh sb="6" eb="7">
      <t>クルマ</t>
    </rPh>
    <phoneticPr fontId="2"/>
  </si>
  <si>
    <t>小型二輪 (注1)</t>
    <rPh sb="0" eb="2">
      <t>コガタ</t>
    </rPh>
    <rPh sb="2" eb="4">
      <t>2リン</t>
    </rPh>
    <rPh sb="6" eb="7">
      <t>チュウ</t>
    </rPh>
    <phoneticPr fontId="2"/>
  </si>
  <si>
    <t>特殊用途車</t>
    <rPh sb="0" eb="2">
      <t>トクシュ</t>
    </rPh>
    <rPh sb="2" eb="4">
      <t>ヨウト</t>
    </rPh>
    <rPh sb="4" eb="5">
      <t>シャ</t>
    </rPh>
    <phoneticPr fontId="2"/>
  </si>
  <si>
    <t>小　型</t>
    <rPh sb="0" eb="1">
      <t>ショウ</t>
    </rPh>
    <rPh sb="2" eb="3">
      <t>カタ</t>
    </rPh>
    <phoneticPr fontId="2"/>
  </si>
  <si>
    <t>普　通</t>
    <rPh sb="0" eb="1">
      <t>アマネ</t>
    </rPh>
    <rPh sb="2" eb="3">
      <t>ツウ</t>
    </rPh>
    <phoneticPr fontId="2"/>
  </si>
  <si>
    <t>乗　 用 　</t>
    <rPh sb="0" eb="1">
      <t>ジョウ</t>
    </rPh>
    <rPh sb="3" eb="4">
      <t>ヨウ</t>
    </rPh>
    <phoneticPr fontId="2"/>
  </si>
  <si>
    <t>乗合(バス)</t>
    <rPh sb="0" eb="2">
      <t>ノリアイ</t>
    </rPh>
    <phoneticPr fontId="2"/>
  </si>
  <si>
    <t>被けん引</t>
    <rPh sb="0" eb="1">
      <t>ヒ</t>
    </rPh>
    <rPh sb="3" eb="4">
      <t>ヒ</t>
    </rPh>
    <phoneticPr fontId="2"/>
  </si>
  <si>
    <t>貨 　物 　用</t>
    <rPh sb="0" eb="1">
      <t>カ</t>
    </rPh>
    <rPh sb="3" eb="4">
      <t>モノ</t>
    </rPh>
    <rPh sb="6" eb="7">
      <t>ヨウ</t>
    </rPh>
    <phoneticPr fontId="2"/>
  </si>
  <si>
    <t>総    数</t>
    <rPh sb="0" eb="1">
      <t>フサ</t>
    </rPh>
    <rPh sb="5" eb="6">
      <t>カズ</t>
    </rPh>
    <phoneticPr fontId="2"/>
  </si>
  <si>
    <t>令和5年</t>
    <phoneticPr fontId="2"/>
  </si>
  <si>
    <t>令和4年</t>
  </si>
  <si>
    <t>区　　分</t>
    <rPh sb="0" eb="1">
      <t>ク</t>
    </rPh>
    <rPh sb="3" eb="4">
      <t>ブン</t>
    </rPh>
    <phoneticPr fontId="2"/>
  </si>
  <si>
    <t>（各年3月31日）</t>
    <rPh sb="1" eb="3">
      <t>カクネン</t>
    </rPh>
    <rPh sb="4" eb="5">
      <t>ガツ</t>
    </rPh>
    <rPh sb="7" eb="8">
      <t>ニチ</t>
    </rPh>
    <phoneticPr fontId="2"/>
  </si>
  <si>
    <t xml:space="preserve"> ４２．自動車保有台数</t>
    <rPh sb="4" eb="7">
      <t>ジドウシャ</t>
    </rPh>
    <rPh sb="7" eb="9">
      <t>ホユウ</t>
    </rPh>
    <rPh sb="9" eb="11">
      <t>ダイスウ</t>
    </rPh>
    <phoneticPr fontId="2"/>
  </si>
  <si>
    <t xml:space="preserve"> 資料：JR西日本</t>
    <rPh sb="1" eb="3">
      <t>シリョウ</t>
    </rPh>
    <rPh sb="6" eb="9">
      <t>ニシニホン</t>
    </rPh>
    <phoneticPr fontId="2"/>
  </si>
  <si>
    <t>令和5年度</t>
  </si>
  <si>
    <t>令和4年度</t>
  </si>
  <si>
    <t>於　福　駅</t>
    <rPh sb="0" eb="1">
      <t>オ</t>
    </rPh>
    <rPh sb="2" eb="3">
      <t>フク</t>
    </rPh>
    <rPh sb="4" eb="5">
      <t>エキ</t>
    </rPh>
    <phoneticPr fontId="2"/>
  </si>
  <si>
    <t>令和14年度</t>
  </si>
  <si>
    <t>令和13年度</t>
  </si>
  <si>
    <t>令和12年度</t>
  </si>
  <si>
    <t>令和11年度</t>
  </si>
  <si>
    <t>令和10年度</t>
  </si>
  <si>
    <t>令和9年度</t>
  </si>
  <si>
    <t>令和8年度</t>
  </si>
  <si>
    <t>令和7年度</t>
  </si>
  <si>
    <t>令和6年度</t>
  </si>
  <si>
    <t>令和元年度</t>
    <rPh sb="0" eb="2">
      <t>レイワ</t>
    </rPh>
    <rPh sb="2" eb="4">
      <t>ガンネン</t>
    </rPh>
    <rPh sb="3" eb="5">
      <t>ネンド</t>
    </rPh>
    <phoneticPr fontId="2"/>
  </si>
  <si>
    <t>重　安　駅</t>
    <rPh sb="0" eb="1">
      <t>シゲル</t>
    </rPh>
    <rPh sb="2" eb="3">
      <t>アン</t>
    </rPh>
    <rPh sb="4" eb="5">
      <t>エキ</t>
    </rPh>
    <phoneticPr fontId="2"/>
  </si>
  <si>
    <t>平成30年度</t>
    <rPh sb="0" eb="1">
      <t>ヘイセイ</t>
    </rPh>
    <phoneticPr fontId="2"/>
  </si>
  <si>
    <t>平成29年度</t>
    <rPh sb="0" eb="1">
      <t>ヘイセイ</t>
    </rPh>
    <phoneticPr fontId="2"/>
  </si>
  <si>
    <t>平成28年度</t>
    <rPh sb="0" eb="1">
      <t>ヘイセイ</t>
    </rPh>
    <phoneticPr fontId="2"/>
  </si>
  <si>
    <t>平成27年度</t>
    <rPh sb="0" eb="1">
      <t>ヘイセイ</t>
    </rPh>
    <phoneticPr fontId="2"/>
  </si>
  <si>
    <t>平成26年度</t>
    <rPh sb="0" eb="1">
      <t>ヘイセイ</t>
    </rPh>
    <phoneticPr fontId="2"/>
  </si>
  <si>
    <t>平成25年度</t>
    <rPh sb="0" eb="1">
      <t>ヘイセイ</t>
    </rPh>
    <phoneticPr fontId="2"/>
  </si>
  <si>
    <t>平成24年度</t>
    <rPh sb="0" eb="1">
      <t>ヘイセイ</t>
    </rPh>
    <rPh sb="3" eb="5">
      <t>ネンド</t>
    </rPh>
    <phoneticPr fontId="2"/>
  </si>
  <si>
    <t>美　祢　駅</t>
    <rPh sb="0" eb="1">
      <t>ビ</t>
    </rPh>
    <rPh sb="2" eb="3">
      <t>デイ</t>
    </rPh>
    <rPh sb="4" eb="5">
      <t>エキ</t>
    </rPh>
    <phoneticPr fontId="2"/>
  </si>
  <si>
    <t>平成28年度</t>
    <rPh sb="0" eb="1">
      <t>ヘイセイ</t>
    </rPh>
    <rPh sb="3" eb="5">
      <t>ネンド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</si>
  <si>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</si>
  <si>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南 大 嶺 駅</t>
    <rPh sb="0" eb="1">
      <t>ミナミ</t>
    </rPh>
    <rPh sb="2" eb="3">
      <t>ダイ</t>
    </rPh>
    <rPh sb="4" eb="5">
      <t>ミネ</t>
    </rPh>
    <rPh sb="6" eb="7">
      <t>エキ</t>
    </rPh>
    <phoneticPr fontId="2"/>
  </si>
  <si>
    <t>平成25年度</t>
  </si>
  <si>
    <t>平成24年度</t>
  </si>
  <si>
    <t>四郎ヶ原駅</t>
    <rPh sb="0" eb="4">
      <t>シロウガハラ</t>
    </rPh>
    <rPh sb="4" eb="5">
      <t>エキ</t>
    </rPh>
    <phoneticPr fontId="2"/>
  </si>
  <si>
    <t>厚保駅</t>
    <rPh sb="0" eb="3">
      <t>アツエキ</t>
    </rPh>
    <phoneticPr fontId="2"/>
  </si>
  <si>
    <t>1日平均
乗車人員</t>
    <rPh sb="1" eb="2">
      <t>ニチ</t>
    </rPh>
    <rPh sb="2" eb="4">
      <t>ヘイキン</t>
    </rPh>
    <rPh sb="5" eb="7">
      <t>ジョウシャ</t>
    </rPh>
    <rPh sb="7" eb="9">
      <t>ジンイン</t>
    </rPh>
    <phoneticPr fontId="2"/>
  </si>
  <si>
    <t>乗車人員</t>
    <rPh sb="0" eb="2">
      <t>ジョウシャ</t>
    </rPh>
    <rPh sb="2" eb="4">
      <t>ジンイン</t>
    </rPh>
    <phoneticPr fontId="2"/>
  </si>
  <si>
    <t>年度</t>
    <rPh sb="0" eb="2">
      <t>ネンド</t>
    </rPh>
    <phoneticPr fontId="2"/>
  </si>
  <si>
    <t>駅</t>
    <rPh sb="0" eb="1">
      <t>エキ</t>
    </rPh>
    <phoneticPr fontId="2"/>
  </si>
  <si>
    <t>（単位：人）</t>
    <rPh sb="1" eb="3">
      <t>タンイ</t>
    </rPh>
    <rPh sb="4" eb="5">
      <t>ヒト</t>
    </rPh>
    <phoneticPr fontId="2"/>
  </si>
  <si>
    <t>４３．市内各駅の利用状況</t>
    <rPh sb="3" eb="5">
      <t>シナイ</t>
    </rPh>
    <rPh sb="5" eb="7">
      <t>カクエキ</t>
    </rPh>
    <rPh sb="8" eb="10">
      <t>リヨウ</t>
    </rPh>
    <rPh sb="10" eb="12">
      <t>ジョウキョウ</t>
    </rPh>
    <phoneticPr fontId="2"/>
  </si>
  <si>
    <t>　　（注）・各年度末の加入件数、加入率を記載。</t>
    <rPh sb="3" eb="4">
      <t>チュウ</t>
    </rPh>
    <rPh sb="6" eb="9">
      <t>カクネンド</t>
    </rPh>
    <rPh sb="9" eb="10">
      <t>マツ</t>
    </rPh>
    <rPh sb="11" eb="13">
      <t>カニュウ</t>
    </rPh>
    <rPh sb="13" eb="15">
      <t>ケンスウ</t>
    </rPh>
    <rPh sb="16" eb="19">
      <t>カニュウリツ</t>
    </rPh>
    <rPh sb="20" eb="22">
      <t>キサイ</t>
    </rPh>
    <phoneticPr fontId="2"/>
  </si>
  <si>
    <t>　資料：市デジタル推進課</t>
    <rPh sb="1" eb="3">
      <t>シリョウ</t>
    </rPh>
    <rPh sb="4" eb="5">
      <t>シ</t>
    </rPh>
    <rPh sb="7" eb="12">
      <t>カ</t>
    </rPh>
    <phoneticPr fontId="2"/>
  </si>
  <si>
    <t>美東・秋芳地域
合　　　計</t>
    <rPh sb="0" eb="2">
      <t>ミトウ</t>
    </rPh>
    <rPh sb="3" eb="5">
      <t>シュウホウ</t>
    </rPh>
    <rPh sb="5" eb="7">
      <t>チイキ</t>
    </rPh>
    <rPh sb="8" eb="9">
      <t>ゴウ</t>
    </rPh>
    <rPh sb="12" eb="13">
      <t>ケイ</t>
    </rPh>
    <phoneticPr fontId="2"/>
  </si>
  <si>
    <r>
      <t xml:space="preserve">秋芳地域
</t>
    </r>
    <r>
      <rPr>
        <sz val="6"/>
        <rFont val="ＭＳ 明朝"/>
        <family val="1"/>
        <charset val="128"/>
      </rPr>
      <t>（平成23年3月サービス開始）</t>
    </r>
    <rPh sb="0" eb="2">
      <t>シュウホウ</t>
    </rPh>
    <rPh sb="2" eb="4">
      <t>チイキ</t>
    </rPh>
    <phoneticPr fontId="2"/>
  </si>
  <si>
    <r>
      <t xml:space="preserve">美東地域
</t>
    </r>
    <r>
      <rPr>
        <sz val="6"/>
        <rFont val="ＭＳ 明朝"/>
        <family val="1"/>
        <charset val="128"/>
      </rPr>
      <t>（平成13年8月サービス開始）</t>
    </r>
    <rPh sb="0" eb="2">
      <t>ミトウ</t>
    </rPh>
    <rPh sb="2" eb="4">
      <t>チイキ</t>
    </rPh>
    <phoneticPr fontId="2"/>
  </si>
  <si>
    <t>山口ケーブルテレビ</t>
    <rPh sb="0" eb="2">
      <t>ヤマグチ</t>
    </rPh>
    <phoneticPr fontId="2"/>
  </si>
  <si>
    <r>
      <t xml:space="preserve">美祢地域
</t>
    </r>
    <r>
      <rPr>
        <sz val="8"/>
        <rFont val="ＭＳ 明朝"/>
        <family val="1"/>
        <charset val="128"/>
      </rPr>
      <t>（平成7年4月開局）</t>
    </r>
    <rPh sb="0" eb="2">
      <t>ミネ</t>
    </rPh>
    <rPh sb="2" eb="4">
      <t>チイキ</t>
    </rPh>
    <phoneticPr fontId="2"/>
  </si>
  <si>
    <t>（平成7年4月開局）</t>
  </si>
  <si>
    <t>美祢市有線テレビ</t>
    <rPh sb="0" eb="3">
      <t>ミネシ</t>
    </rPh>
    <rPh sb="3" eb="5">
      <t>ユウセン</t>
    </rPh>
    <phoneticPr fontId="2"/>
  </si>
  <si>
    <t>人口</t>
    <rPh sb="0" eb="2">
      <t>ジンコウ</t>
    </rPh>
    <phoneticPr fontId="2"/>
  </si>
  <si>
    <t>加入率</t>
    <rPh sb="0" eb="2">
      <t>カニュウ</t>
    </rPh>
    <rPh sb="2" eb="3">
      <t>リツ</t>
    </rPh>
    <phoneticPr fontId="2"/>
  </si>
  <si>
    <t>加入件数</t>
    <rPh sb="0" eb="2">
      <t>カニュウ</t>
    </rPh>
    <rPh sb="2" eb="4">
      <t>ケンスウ</t>
    </rPh>
    <phoneticPr fontId="2"/>
  </si>
  <si>
    <t>加入率</t>
    <rPh sb="0" eb="3">
      <t>カニュウリツ</t>
    </rPh>
    <phoneticPr fontId="2"/>
  </si>
  <si>
    <t>加入率</t>
  </si>
  <si>
    <t>加入件数</t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</si>
  <si>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</si>
  <si>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</si>
  <si>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</si>
  <si>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</si>
  <si>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</si>
  <si>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令和5年度</t>
    <phoneticPr fontId="2"/>
  </si>
  <si>
    <r>
      <t xml:space="preserve">　　　　
         年度
</t>
    </r>
    <r>
      <rPr>
        <sz val="10"/>
        <rFont val="ＭＳ 明朝"/>
        <family val="1"/>
        <charset val="128"/>
      </rPr>
      <t>名称・地域</t>
    </r>
    <rPh sb="14" eb="16">
      <t>ネンド</t>
    </rPh>
    <rPh sb="18" eb="20">
      <t>メイショウ</t>
    </rPh>
    <rPh sb="21" eb="23">
      <t>チイキ</t>
    </rPh>
    <phoneticPr fontId="2"/>
  </si>
  <si>
    <t>（単位：件、％）</t>
    <rPh sb="1" eb="3">
      <t>タンイ</t>
    </rPh>
    <rPh sb="4" eb="5">
      <t>ケン</t>
    </rPh>
    <phoneticPr fontId="2"/>
  </si>
  <si>
    <t>４５．ＭＹＴの加入状況</t>
    <rPh sb="7" eb="9">
      <t>カニュウ</t>
    </rPh>
    <rPh sb="9" eb="11">
      <t>ジョウキョウ</t>
    </rPh>
    <phoneticPr fontId="2"/>
  </si>
  <si>
    <t>　　（注）・ISDNとは、総合デジタル通信網のこと。</t>
    <rPh sb="3" eb="4">
      <t>チュウ</t>
    </rPh>
    <rPh sb="13" eb="15">
      <t>ソウゴウ</t>
    </rPh>
    <rPh sb="19" eb="22">
      <t>ツウシンモウ</t>
    </rPh>
    <phoneticPr fontId="2"/>
  </si>
  <si>
    <t>　資料：西日本電信電話株式会社　山口支店</t>
    <rPh sb="1" eb="3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1" eb="13">
      <t>カブシキ</t>
    </rPh>
    <rPh sb="13" eb="15">
      <t>カイシャ</t>
    </rPh>
    <rPh sb="16" eb="18">
      <t>ヤマグチ</t>
    </rPh>
    <rPh sb="18" eb="20">
      <t>シテン</t>
    </rPh>
    <phoneticPr fontId="2"/>
  </si>
  <si>
    <t>令和5年度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</si>
  <si>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</si>
  <si>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</si>
  <si>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事務用</t>
    <rPh sb="0" eb="3">
      <t>ジムヨウ</t>
    </rPh>
    <phoneticPr fontId="2"/>
  </si>
  <si>
    <t>住宅用</t>
    <rPh sb="0" eb="3">
      <t>ジュウタクヨウ</t>
    </rPh>
    <phoneticPr fontId="2"/>
  </si>
  <si>
    <t>ISDN</t>
    <phoneticPr fontId="2"/>
  </si>
  <si>
    <t>加入電話</t>
    <rPh sb="0" eb="2">
      <t>カニュウ</t>
    </rPh>
    <rPh sb="2" eb="4">
      <t>デンワ</t>
    </rPh>
    <phoneticPr fontId="2"/>
  </si>
  <si>
    <t>総　数</t>
    <rPh sb="0" eb="1">
      <t>ソウ</t>
    </rPh>
    <rPh sb="2" eb="3">
      <t>スウ</t>
    </rPh>
    <phoneticPr fontId="2"/>
  </si>
  <si>
    <t>年　度</t>
    <rPh sb="0" eb="1">
      <t>トシ</t>
    </rPh>
    <rPh sb="2" eb="3">
      <t>タビ</t>
    </rPh>
    <phoneticPr fontId="2"/>
  </si>
  <si>
    <t>（単位：回線）</t>
    <rPh sb="1" eb="3">
      <t>タンイ</t>
    </rPh>
    <rPh sb="4" eb="6">
      <t>カイセン</t>
    </rPh>
    <phoneticPr fontId="2"/>
  </si>
  <si>
    <t>４４．電話の加入状況</t>
    <rPh sb="3" eb="5">
      <t>デンワ</t>
    </rPh>
    <rPh sb="6" eb="8">
      <t>カニュウ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</si>
</sst>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0.0"/>
    <numFmt numFmtId="179" formatCode="0.0_ "/>
    <numFmt numFmtId="180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9" fontId="9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0" fontId="1" fillId="0" borderId="5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77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7" xfId="0" applyBorder="1"/>
    <xf numFmtId="0" fontId="1" fillId="0" borderId="4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178" fontId="1" fillId="0" borderId="0" xfId="0" applyNumberFormat="1" applyFont="1" applyAlignment="1">
      <alignment horizontal="center" vertical="center" shrinkToFit="1"/>
    </xf>
    <xf numFmtId="3" fontId="1" fillId="0" borderId="0" xfId="0" applyNumberFormat="1" applyFont="1" applyAlignment="1">
      <alignment vertical="center" shrinkToFit="1"/>
    </xf>
    <xf numFmtId="179" fontId="1" fillId="0" borderId="0" xfId="1" applyNumberFormat="1" applyFont="1" applyFill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shrinkToFit="1"/>
    </xf>
    <xf numFmtId="3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179" fontId="1" fillId="0" borderId="0" xfId="1" applyNumberFormat="1" applyFont="1" applyFill="1" applyBorder="1" applyAlignment="1">
      <alignment horizontal="right" vertical="center" shrinkToFi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shrinkToFit="1"/>
    </xf>
    <xf numFmtId="10" fontId="1" fillId="0" borderId="0" xfId="0" applyNumberFormat="1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178" fontId="1" fillId="0" borderId="0" xfId="0" applyNumberFormat="1" applyFont="1" applyAlignment="1">
      <alignment horizontal="right" vertical="center" shrinkToFit="1"/>
    </xf>
    <xf numFmtId="178" fontId="1" fillId="0" borderId="0" xfId="0" applyNumberFormat="1" applyFont="1" applyAlignment="1">
      <alignment vertical="center" shrinkToFit="1"/>
    </xf>
    <xf numFmtId="10" fontId="1" fillId="0" borderId="0" xfId="0" applyNumberFormat="1" applyFont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176" fontId="1" fillId="0" borderId="0" xfId="0" applyNumberFormat="1" applyFont="1"/>
    <xf numFmtId="0" fontId="3" fillId="0" borderId="6" xfId="0" applyFont="1" applyBorder="1" applyAlignment="1">
      <alignment horizontal="center" vertical="center" shrinkToFit="1"/>
    </xf>
    <xf numFmtId="57" fontId="0" fillId="0" borderId="0" xfId="0" applyNumberFormat="1"/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180" fontId="1" fillId="0" borderId="1" xfId="0" applyNumberFormat="1" applyFont="1" applyBorder="1" applyAlignment="1">
      <alignment vertical="center" shrinkToFit="1"/>
    </xf>
    <xf numFmtId="180" fontId="1" fillId="0" borderId="1" xfId="0" applyNumberFormat="1" applyFont="1" applyBorder="1" applyAlignment="1">
      <alignment vertical="center" shrinkToFit="1"/>
    </xf>
    <xf numFmtId="180" fontId="1" fillId="0" borderId="3" xfId="0" applyNumberFormat="1" applyFont="1" applyBorder="1" applyAlignment="1">
      <alignment vertical="center" shrinkToFit="1"/>
    </xf>
    <xf numFmtId="180" fontId="1" fillId="0" borderId="2" xfId="0" applyNumberFormat="1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80" fontId="1" fillId="0" borderId="0" xfId="0" applyNumberFormat="1" applyFont="1" applyAlignment="1">
      <alignment horizontal="right" vertical="center" shrinkToFit="1"/>
    </xf>
    <xf numFmtId="180" fontId="1" fillId="0" borderId="0" xfId="0" applyNumberFormat="1" applyFont="1" applyAlignment="1">
      <alignment vertical="center" shrinkToFit="1"/>
    </xf>
    <xf numFmtId="180" fontId="1" fillId="0" borderId="4" xfId="0" applyNumberFormat="1" applyFont="1" applyBorder="1" applyAlignment="1">
      <alignment horizontal="right" vertical="center" shrinkToFit="1"/>
    </xf>
    <xf numFmtId="180" fontId="1" fillId="0" borderId="5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B108-76EB-413A-9C50-7AC511A10494}">
  <sheetPr>
    <tabColor rgb="FFFFC000"/>
  </sheetPr>
  <dimension ref="A1:AQ25"/>
  <sheetViews>
    <sheetView tabSelected="1" view="pageBreakPreview" zoomScaleNormal="100" zoomScaleSheetLayoutView="100" workbookViewId="0">
      <selection sqref="A1:I1"/>
    </sheetView>
  </sheetViews>
  <sheetFormatPr defaultColWidth="2.33203125" defaultRowHeight="13.2" outlineLevelRow="1" x14ac:dyDescent="0.2"/>
  <cols>
    <col min="1" max="3" width="2.33203125" style="1" customWidth="1"/>
    <col min="4" max="4" width="3.6640625" style="1" customWidth="1"/>
    <col min="5" max="16" width="1.6640625" style="1" customWidth="1"/>
    <col min="17" max="17" width="3.6640625" style="1" customWidth="1"/>
    <col min="18" max="29" width="1.6640625" style="1" customWidth="1"/>
    <col min="30" max="30" width="3.6640625" style="1" customWidth="1"/>
    <col min="31" max="42" width="1.6640625" style="1" customWidth="1"/>
    <col min="43" max="43" width="3.6640625" style="1" customWidth="1"/>
    <col min="44" max="16384" width="2.33203125" style="1"/>
  </cols>
  <sheetData>
    <row r="1" spans="1:43" ht="24.9" customHeight="1" x14ac:dyDescent="0.2">
      <c r="A1" s="33" t="s">
        <v>26</v>
      </c>
      <c r="B1" s="33"/>
      <c r="C1" s="33"/>
      <c r="D1" s="33"/>
      <c r="E1" s="33"/>
      <c r="F1" s="33"/>
      <c r="G1" s="33"/>
      <c r="H1" s="33"/>
      <c r="I1" s="33"/>
      <c r="M1" s="32"/>
    </row>
    <row r="2" spans="1:43" ht="24.9" customHeight="1" x14ac:dyDescent="0.2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1:43" ht="13.8" thickBot="1" x14ac:dyDescent="0.25">
      <c r="A3" s="1" t="s">
        <v>24</v>
      </c>
    </row>
    <row r="4" spans="1:43" ht="29.25" customHeight="1" x14ac:dyDescent="0.2">
      <c r="A4" s="30" t="s">
        <v>23</v>
      </c>
      <c r="B4" s="29"/>
      <c r="C4" s="29"/>
      <c r="D4" s="29"/>
      <c r="E4" s="27" t="s">
        <v>22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 t="s">
        <v>21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8" t="s">
        <v>20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6"/>
    </row>
    <row r="5" spans="1:43" ht="27.75" customHeight="1" x14ac:dyDescent="0.2">
      <c r="A5" s="25"/>
      <c r="B5" s="24"/>
      <c r="C5" s="24"/>
      <c r="D5" s="24"/>
      <c r="E5" s="23" t="s">
        <v>19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3" t="s">
        <v>19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2"/>
      <c r="AE5" s="21" t="s">
        <v>19</v>
      </c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5" customHeight="1" x14ac:dyDescent="0.2">
      <c r="A6" s="20"/>
      <c r="B6" s="20"/>
      <c r="C6" s="20"/>
      <c r="D6" s="19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ht="33" hidden="1" customHeight="1" outlineLevel="1" x14ac:dyDescent="0.2">
      <c r="A7" s="16" t="s">
        <v>18</v>
      </c>
      <c r="B7" s="16"/>
      <c r="C7" s="16"/>
      <c r="D7" s="15"/>
      <c r="E7" s="12">
        <v>1191360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>
        <v>423262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 t="s">
        <v>17</v>
      </c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ht="33" hidden="1" customHeight="1" outlineLevel="1" x14ac:dyDescent="0.2">
      <c r="A8" s="14" t="s">
        <v>16</v>
      </c>
      <c r="B8" s="16"/>
      <c r="C8" s="16"/>
      <c r="D8" s="15"/>
      <c r="E8" s="12">
        <v>1350839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392292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>
        <v>8143</v>
      </c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ht="33" hidden="1" customHeight="1" outlineLevel="1" x14ac:dyDescent="0.2">
      <c r="A9" s="14" t="s">
        <v>15</v>
      </c>
      <c r="B9" s="16"/>
      <c r="C9" s="16"/>
      <c r="D9" s="15"/>
      <c r="E9" s="12">
        <v>1211143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v>367510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>
        <v>292230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ht="33" hidden="1" customHeight="1" outlineLevel="1" x14ac:dyDescent="0.2">
      <c r="A10" s="14" t="s">
        <v>14</v>
      </c>
      <c r="B10" s="16"/>
      <c r="C10" s="16"/>
      <c r="D10" s="15"/>
      <c r="E10" s="12">
        <v>1045646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363175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>
        <v>653204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s="10" customFormat="1" ht="33" hidden="1" customHeight="1" outlineLevel="1" x14ac:dyDescent="0.2">
      <c r="A11" s="14" t="s">
        <v>13</v>
      </c>
      <c r="B11" s="16"/>
      <c r="C11" s="16"/>
      <c r="D11" s="15"/>
      <c r="E11" s="12">
        <v>973249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354296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>
        <v>808095</v>
      </c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ht="33" hidden="1" customHeight="1" outlineLevel="1" x14ac:dyDescent="0.2">
      <c r="A12" s="14" t="s">
        <v>12</v>
      </c>
      <c r="B12" s="16"/>
      <c r="C12" s="16"/>
      <c r="D12" s="15"/>
      <c r="E12" s="12">
        <v>961739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352195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>
        <v>904092</v>
      </c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s="10" customFormat="1" ht="33" hidden="1" customHeight="1" outlineLevel="1" x14ac:dyDescent="0.2">
      <c r="A13" s="14" t="s">
        <v>11</v>
      </c>
      <c r="B13" s="16"/>
      <c r="C13" s="16"/>
      <c r="D13" s="15"/>
      <c r="E13" s="12">
        <v>880710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v>324765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>
        <v>897693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10" customFormat="1" ht="33" hidden="1" customHeight="1" outlineLevel="1" x14ac:dyDescent="0.2">
      <c r="A14" s="14" t="s">
        <v>10</v>
      </c>
      <c r="B14" s="16"/>
      <c r="C14" s="16"/>
      <c r="D14" s="15"/>
      <c r="E14" s="12">
        <v>879354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327529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>
        <v>975098</v>
      </c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s="10" customFormat="1" ht="33" hidden="1" customHeight="1" outlineLevel="1" x14ac:dyDescent="0.2">
      <c r="A15" s="14" t="s">
        <v>9</v>
      </c>
      <c r="B15" s="14"/>
      <c r="C15" s="14"/>
      <c r="D15" s="13"/>
      <c r="E15" s="12">
        <v>910800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v>345454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>
        <v>1000488</v>
      </c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s="10" customFormat="1" ht="33" hidden="1" customHeight="1" outlineLevel="1" x14ac:dyDescent="0.2">
      <c r="A16" s="14" t="s">
        <v>8</v>
      </c>
      <c r="B16" s="14"/>
      <c r="C16" s="14"/>
      <c r="D16" s="13"/>
      <c r="E16" s="12">
        <v>924353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354727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>
        <v>1040329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10" customFormat="1" ht="33" hidden="1" customHeight="1" outlineLevel="1" x14ac:dyDescent="0.2">
      <c r="A17" s="14" t="s">
        <v>7</v>
      </c>
      <c r="B17" s="14"/>
      <c r="C17" s="14"/>
      <c r="D17" s="13"/>
      <c r="E17" s="12">
        <v>932864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379745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>
        <v>1057906</v>
      </c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s="10" customFormat="1" ht="33" customHeight="1" collapsed="1" x14ac:dyDescent="0.2">
      <c r="A18" s="14" t="s">
        <v>6</v>
      </c>
      <c r="B18" s="14"/>
      <c r="C18" s="14"/>
      <c r="D18" s="13"/>
      <c r="E18" s="12">
        <v>902854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>
        <v>370707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>
        <v>1088295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s="10" customFormat="1" ht="33" customHeight="1" x14ac:dyDescent="0.2">
      <c r="A19" s="14" t="s">
        <v>5</v>
      </c>
      <c r="B19" s="14"/>
      <c r="C19" s="14"/>
      <c r="D19" s="13"/>
      <c r="E19" s="12">
        <v>676224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v>300782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>
        <v>832937</v>
      </c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10" customFormat="1" ht="33" customHeight="1" x14ac:dyDescent="0.2">
      <c r="A20" s="14" t="s">
        <v>4</v>
      </c>
      <c r="B20" s="14"/>
      <c r="C20" s="14"/>
      <c r="D20" s="13"/>
      <c r="E20" s="12">
        <v>680168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v>301311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>
        <v>873244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10" customFormat="1" ht="33" customHeight="1" x14ac:dyDescent="0.2">
      <c r="A21" s="14" t="s">
        <v>3</v>
      </c>
      <c r="B21" s="14"/>
      <c r="C21" s="14"/>
      <c r="D21" s="13"/>
      <c r="E21" s="12">
        <v>750672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327173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>
        <v>997405</v>
      </c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s="10" customFormat="1" ht="33" customHeight="1" x14ac:dyDescent="0.2">
      <c r="A22" s="14" t="s">
        <v>2</v>
      </c>
      <c r="B22" s="14"/>
      <c r="C22" s="14"/>
      <c r="D22" s="13"/>
      <c r="E22" s="12">
        <v>769574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v>348926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>
        <v>1046137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ht="20.25" customHeight="1" thickBot="1" x14ac:dyDescent="0.25">
      <c r="A23" s="9"/>
      <c r="B23" s="8"/>
      <c r="C23" s="8"/>
      <c r="D23" s="7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21" customHeight="1" x14ac:dyDescent="0.2">
      <c r="A24" s="1" t="s">
        <v>1</v>
      </c>
    </row>
    <row r="25" spans="1:43" ht="18" customHeight="1" x14ac:dyDescent="0.2">
      <c r="A25" s="4" t="s">
        <v>0</v>
      </c>
      <c r="B25" s="4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</sheetData>
  <mergeCells count="73">
    <mergeCell ref="A1:I1"/>
    <mergeCell ref="A2:AQ2"/>
    <mergeCell ref="A4:D5"/>
    <mergeCell ref="E4:Q4"/>
    <mergeCell ref="R4:AD4"/>
    <mergeCell ref="AE4:AQ4"/>
    <mergeCell ref="E5:Q5"/>
    <mergeCell ref="R5:AD5"/>
    <mergeCell ref="AE5:AQ5"/>
    <mergeCell ref="AE7:AQ7"/>
    <mergeCell ref="A8:D8"/>
    <mergeCell ref="E8:Q8"/>
    <mergeCell ref="R8:AD8"/>
    <mergeCell ref="AE8:AQ8"/>
    <mergeCell ref="A7:D7"/>
    <mergeCell ref="E7:Q7"/>
    <mergeCell ref="R7:AD7"/>
    <mergeCell ref="R12:AD12"/>
    <mergeCell ref="AE12:AQ12"/>
    <mergeCell ref="A9:D9"/>
    <mergeCell ref="E9:Q9"/>
    <mergeCell ref="R9:AD9"/>
    <mergeCell ref="AE9:AQ9"/>
    <mergeCell ref="A10:D10"/>
    <mergeCell ref="E10:Q10"/>
    <mergeCell ref="R10:AD10"/>
    <mergeCell ref="AE10:AQ10"/>
    <mergeCell ref="A14:D14"/>
    <mergeCell ref="E14:Q14"/>
    <mergeCell ref="R14:AD14"/>
    <mergeCell ref="AE14:AQ14"/>
    <mergeCell ref="A11:D11"/>
    <mergeCell ref="E11:Q11"/>
    <mergeCell ref="R11:AD11"/>
    <mergeCell ref="AE11:AQ11"/>
    <mergeCell ref="A12:D12"/>
    <mergeCell ref="E12:Q12"/>
    <mergeCell ref="R17:AD17"/>
    <mergeCell ref="AE17:AQ17"/>
    <mergeCell ref="A13:D13"/>
    <mergeCell ref="E13:Q13"/>
    <mergeCell ref="R13:AD13"/>
    <mergeCell ref="AE13:AQ13"/>
    <mergeCell ref="A15:D15"/>
    <mergeCell ref="E15:Q15"/>
    <mergeCell ref="R15:AD15"/>
    <mergeCell ref="AE15:AQ15"/>
    <mergeCell ref="A16:D16"/>
    <mergeCell ref="E16:Q16"/>
    <mergeCell ref="A18:D18"/>
    <mergeCell ref="E18:Q18"/>
    <mergeCell ref="R16:AD16"/>
    <mergeCell ref="AE16:AQ16"/>
    <mergeCell ref="R18:AD18"/>
    <mergeCell ref="AE18:AQ18"/>
    <mergeCell ref="A17:D17"/>
    <mergeCell ref="E17:Q17"/>
    <mergeCell ref="R22:AD22"/>
    <mergeCell ref="AE22:AQ22"/>
    <mergeCell ref="R19:AD19"/>
    <mergeCell ref="AE19:AQ19"/>
    <mergeCell ref="A19:D19"/>
    <mergeCell ref="E19:Q19"/>
    <mergeCell ref="A20:D20"/>
    <mergeCell ref="E20:Q20"/>
    <mergeCell ref="R20:AD20"/>
    <mergeCell ref="AE20:AQ20"/>
    <mergeCell ref="A22:D22"/>
    <mergeCell ref="A21:D21"/>
    <mergeCell ref="E21:Q21"/>
    <mergeCell ref="R21:AD21"/>
    <mergeCell ref="AE21:AQ21"/>
    <mergeCell ref="E22:Q22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23A4-B420-40DA-9506-09E2420036B2}">
  <sheetPr>
    <tabColor rgb="FFFF0000"/>
  </sheetPr>
  <dimension ref="A1:BM46"/>
  <sheetViews>
    <sheetView view="pageBreakPreview" zoomScaleNormal="100" zoomScaleSheetLayoutView="100" workbookViewId="0">
      <selection sqref="A1:I1"/>
    </sheetView>
  </sheetViews>
  <sheetFormatPr defaultColWidth="2.88671875" defaultRowHeight="13.2" outlineLevelCol="1" x14ac:dyDescent="0.2"/>
  <cols>
    <col min="1" max="5" width="2.88671875" style="1"/>
    <col min="6" max="30" width="2.88671875" style="1" hidden="1" customWidth="1" outlineLevel="1"/>
    <col min="31" max="31" width="2.88671875" style="1" hidden="1" customWidth="1" outlineLevel="1" collapsed="1"/>
    <col min="32" max="35" width="2.88671875" style="1" hidden="1" customWidth="1" outlineLevel="1"/>
    <col min="36" max="36" width="2.88671875" style="1" collapsed="1"/>
    <col min="37" max="16384" width="2.88671875" style="1"/>
  </cols>
  <sheetData>
    <row r="1" spans="1:65" ht="24.6" customHeight="1" x14ac:dyDescent="0.2"/>
    <row r="2" spans="1:65" ht="24.6" customHeight="1" x14ac:dyDescent="0.2">
      <c r="A2" s="31" t="s">
        <v>56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47"/>
      <c r="AZ2" s="47"/>
      <c r="BA2" s="47"/>
      <c r="BB2" s="47"/>
      <c r="BC2" s="47"/>
      <c r="BD2" s="46"/>
      <c r="BE2" s="46"/>
      <c r="BI2" s="46"/>
      <c r="BJ2" s="46"/>
    </row>
    <row r="3" spans="1:65" ht="13.8" thickBot="1" x14ac:dyDescent="0.25">
      <c r="A3" s="1" t="s">
        <v>55</v>
      </c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5"/>
      <c r="AP3" s="45"/>
      <c r="AQ3" s="45"/>
      <c r="AR3" s="45"/>
      <c r="AS3" s="45"/>
      <c r="AT3" s="44"/>
      <c r="AU3" s="44"/>
      <c r="AV3" s="44"/>
      <c r="AW3" s="44"/>
      <c r="AX3" s="44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</row>
    <row r="4" spans="1:65" ht="19.5" customHeight="1" x14ac:dyDescent="0.2">
      <c r="A4" s="28" t="s">
        <v>46</v>
      </c>
      <c r="B4" s="27"/>
      <c r="C4" s="27"/>
      <c r="D4" s="27"/>
      <c r="E4" s="27"/>
      <c r="F4" s="26" t="s">
        <v>45</v>
      </c>
      <c r="G4" s="42"/>
      <c r="H4" s="42"/>
      <c r="I4" s="42"/>
      <c r="J4" s="28"/>
      <c r="K4" s="26" t="s">
        <v>44</v>
      </c>
      <c r="L4" s="42"/>
      <c r="M4" s="42"/>
      <c r="N4" s="42"/>
      <c r="O4" s="28"/>
      <c r="P4" s="26" t="s">
        <v>43</v>
      </c>
      <c r="Q4" s="42"/>
      <c r="R4" s="42"/>
      <c r="S4" s="42"/>
      <c r="T4" s="28"/>
      <c r="U4" s="27" t="s">
        <v>42</v>
      </c>
      <c r="V4" s="27"/>
      <c r="W4" s="27"/>
      <c r="X4" s="27"/>
      <c r="Y4" s="26"/>
      <c r="Z4" s="27" t="s">
        <v>41</v>
      </c>
      <c r="AA4" s="27"/>
      <c r="AB4" s="27"/>
      <c r="AC4" s="27"/>
      <c r="AD4" s="26"/>
      <c r="AE4" s="27" t="s">
        <v>40</v>
      </c>
      <c r="AF4" s="27"/>
      <c r="AG4" s="27"/>
      <c r="AH4" s="27"/>
      <c r="AI4" s="26"/>
      <c r="AJ4" s="27" t="s">
        <v>39</v>
      </c>
      <c r="AK4" s="27"/>
      <c r="AL4" s="27"/>
      <c r="AM4" s="27"/>
      <c r="AN4" s="26"/>
      <c r="AO4" s="26" t="s">
        <v>38</v>
      </c>
      <c r="AP4" s="42"/>
      <c r="AQ4" s="42"/>
      <c r="AR4" s="42"/>
      <c r="AS4" s="28"/>
      <c r="AT4" s="26" t="s">
        <v>37</v>
      </c>
      <c r="AU4" s="42"/>
      <c r="AV4" s="42"/>
      <c r="AW4" s="42"/>
      <c r="AX4" s="28"/>
      <c r="AY4" s="26" t="s">
        <v>36</v>
      </c>
      <c r="AZ4" s="42"/>
      <c r="BA4" s="42"/>
      <c r="BB4" s="42"/>
      <c r="BC4" s="28"/>
      <c r="BD4" s="26" t="s">
        <v>35</v>
      </c>
      <c r="BE4" s="42"/>
      <c r="BF4" s="42"/>
      <c r="BG4" s="42"/>
      <c r="BH4" s="28"/>
      <c r="BI4" s="26" t="s">
        <v>34</v>
      </c>
      <c r="BJ4" s="42"/>
      <c r="BK4" s="42"/>
      <c r="BL4" s="42"/>
      <c r="BM4" s="28"/>
    </row>
    <row r="5" spans="1:65" ht="15" customHeight="1" x14ac:dyDescent="0.2">
      <c r="A5" s="2"/>
      <c r="B5" s="2"/>
      <c r="C5" s="2"/>
      <c r="D5" s="2"/>
      <c r="E5" s="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ht="18.899999999999999" customHeight="1" x14ac:dyDescent="0.2">
      <c r="A6" s="40" t="s">
        <v>33</v>
      </c>
      <c r="B6" s="40"/>
      <c r="C6" s="40"/>
      <c r="D6" s="40"/>
      <c r="E6" s="39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"/>
      <c r="AK6" s="2"/>
      <c r="AL6" s="2"/>
      <c r="AM6" s="2"/>
      <c r="AN6" s="2"/>
      <c r="AO6" s="16"/>
      <c r="AP6" s="16"/>
      <c r="AQ6" s="16"/>
      <c r="AR6" s="16"/>
      <c r="AS6" s="16"/>
      <c r="AT6" s="2"/>
      <c r="AU6" s="2"/>
      <c r="AV6" s="2"/>
      <c r="AW6" s="2"/>
      <c r="AX6" s="2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</row>
    <row r="7" spans="1:65" ht="18.899999999999999" customHeight="1" x14ac:dyDescent="0.2">
      <c r="A7" s="16" t="s">
        <v>51</v>
      </c>
      <c r="B7" s="16"/>
      <c r="C7" s="16"/>
      <c r="D7" s="16"/>
      <c r="E7" s="15"/>
      <c r="F7" s="51">
        <f>F11+F15+F19</f>
        <v>964572</v>
      </c>
      <c r="G7" s="51"/>
      <c r="H7" s="51"/>
      <c r="I7" s="51"/>
      <c r="J7" s="51"/>
      <c r="K7" s="51">
        <f>K11+K15+K19</f>
        <v>976060</v>
      </c>
      <c r="L7" s="51"/>
      <c r="M7" s="51"/>
      <c r="N7" s="51"/>
      <c r="O7" s="51"/>
      <c r="P7" s="51">
        <f>P11+P15+P19</f>
        <v>978500</v>
      </c>
      <c r="Q7" s="51"/>
      <c r="R7" s="51"/>
      <c r="S7" s="51"/>
      <c r="T7" s="51"/>
      <c r="U7" s="51">
        <f>U11+U15+U19</f>
        <v>978326</v>
      </c>
      <c r="V7" s="51"/>
      <c r="W7" s="51"/>
      <c r="X7" s="51"/>
      <c r="Y7" s="51"/>
      <c r="Z7" s="51">
        <f>Z11+Z15+Z19</f>
        <v>980900</v>
      </c>
      <c r="AA7" s="51"/>
      <c r="AB7" s="51"/>
      <c r="AC7" s="51"/>
      <c r="AD7" s="51"/>
      <c r="AE7" s="51">
        <f>AE11+AE15+AE19</f>
        <v>980928</v>
      </c>
      <c r="AF7" s="51"/>
      <c r="AG7" s="51"/>
      <c r="AH7" s="51"/>
      <c r="AI7" s="51"/>
      <c r="AJ7" s="51">
        <f>AJ11+AJ15+AJ19</f>
        <v>980928</v>
      </c>
      <c r="AK7" s="51"/>
      <c r="AL7" s="51"/>
      <c r="AM7" s="51"/>
      <c r="AN7" s="51"/>
      <c r="AO7" s="51">
        <v>981432</v>
      </c>
      <c r="AP7" s="51"/>
      <c r="AQ7" s="51"/>
      <c r="AR7" s="51"/>
      <c r="AS7" s="51"/>
      <c r="AT7" s="51">
        <v>981632</v>
      </c>
      <c r="AU7" s="51"/>
      <c r="AV7" s="51"/>
      <c r="AW7" s="51"/>
      <c r="AX7" s="51"/>
      <c r="AY7" s="51">
        <f>SUM(AY11,AY15,AY19)</f>
        <v>981533</v>
      </c>
      <c r="AZ7" s="51"/>
      <c r="BA7" s="51"/>
      <c r="BB7" s="51"/>
      <c r="BC7" s="51"/>
      <c r="BD7" s="51">
        <f>SUM(BD11,BD15,BD19)</f>
        <v>984462</v>
      </c>
      <c r="BE7" s="51"/>
      <c r="BF7" s="51"/>
      <c r="BG7" s="51"/>
      <c r="BH7" s="51"/>
      <c r="BI7" s="51">
        <f>SUM(BI11,BI15,BI19)</f>
        <v>984564</v>
      </c>
      <c r="BJ7" s="51"/>
      <c r="BK7" s="51"/>
      <c r="BL7" s="51"/>
      <c r="BM7" s="51"/>
    </row>
    <row r="8" spans="1:65" ht="18.899999999999999" customHeight="1" x14ac:dyDescent="0.2">
      <c r="A8" s="16" t="s">
        <v>50</v>
      </c>
      <c r="B8" s="16"/>
      <c r="C8" s="16"/>
      <c r="D8" s="16"/>
      <c r="E8" s="15"/>
      <c r="F8" s="51">
        <f>F12+F16+F20</f>
        <v>863141</v>
      </c>
      <c r="G8" s="51"/>
      <c r="H8" s="51"/>
      <c r="I8" s="51"/>
      <c r="J8" s="51"/>
      <c r="K8" s="51">
        <f>K12+K16+K20</f>
        <v>874405</v>
      </c>
      <c r="L8" s="51"/>
      <c r="M8" s="51"/>
      <c r="N8" s="51"/>
      <c r="O8" s="51"/>
      <c r="P8" s="51">
        <f>P12+P16+P20</f>
        <v>876845</v>
      </c>
      <c r="Q8" s="51"/>
      <c r="R8" s="51"/>
      <c r="S8" s="51"/>
      <c r="T8" s="51"/>
      <c r="U8" s="51">
        <f>U12+U16+U20</f>
        <v>876671</v>
      </c>
      <c r="V8" s="51"/>
      <c r="W8" s="51"/>
      <c r="X8" s="51"/>
      <c r="Y8" s="51"/>
      <c r="Z8" s="51">
        <f>Z12+Z16+Z20</f>
        <v>883084</v>
      </c>
      <c r="AA8" s="51"/>
      <c r="AB8" s="51"/>
      <c r="AC8" s="51"/>
      <c r="AD8" s="51"/>
      <c r="AE8" s="51">
        <f>AE12+AE16+AE20</f>
        <v>883112</v>
      </c>
      <c r="AF8" s="51"/>
      <c r="AG8" s="51"/>
      <c r="AH8" s="51"/>
      <c r="AI8" s="51"/>
      <c r="AJ8" s="51">
        <f>AJ12+AJ16+AJ20</f>
        <v>883112</v>
      </c>
      <c r="AK8" s="51"/>
      <c r="AL8" s="51"/>
      <c r="AM8" s="51"/>
      <c r="AN8" s="51"/>
      <c r="AO8" s="51">
        <v>883615</v>
      </c>
      <c r="AP8" s="51"/>
      <c r="AQ8" s="51"/>
      <c r="AR8" s="51"/>
      <c r="AS8" s="51"/>
      <c r="AT8" s="51">
        <v>883953</v>
      </c>
      <c r="AU8" s="51"/>
      <c r="AV8" s="51"/>
      <c r="AW8" s="51"/>
      <c r="AX8" s="51"/>
      <c r="AY8" s="51">
        <f>SUM(AY12,AY16,AY20)</f>
        <v>884662</v>
      </c>
      <c r="AZ8" s="51"/>
      <c r="BA8" s="51"/>
      <c r="BB8" s="51"/>
      <c r="BC8" s="51"/>
      <c r="BD8" s="51">
        <f>SUM(BD12,BD16,BD20)</f>
        <v>887652</v>
      </c>
      <c r="BE8" s="51"/>
      <c r="BF8" s="51"/>
      <c r="BG8" s="51"/>
      <c r="BH8" s="51"/>
      <c r="BI8" s="51">
        <f>SUM(BI12,BI16,BI20)</f>
        <v>888611</v>
      </c>
      <c r="BJ8" s="51"/>
      <c r="BK8" s="51"/>
      <c r="BL8" s="51"/>
      <c r="BM8" s="51"/>
    </row>
    <row r="9" spans="1:65" ht="18.899999999999999" customHeight="1" x14ac:dyDescent="0.2">
      <c r="A9" s="16" t="s">
        <v>49</v>
      </c>
      <c r="B9" s="16"/>
      <c r="C9" s="16"/>
      <c r="D9" s="16"/>
      <c r="E9" s="15"/>
      <c r="F9" s="50">
        <f>F8/F7*100</f>
        <v>89.484351608796445</v>
      </c>
      <c r="G9" s="50"/>
      <c r="H9" s="50"/>
      <c r="I9" s="50"/>
      <c r="J9" s="50"/>
      <c r="K9" s="50">
        <f>K8/K7*100</f>
        <v>89.5851689445321</v>
      </c>
      <c r="L9" s="50"/>
      <c r="M9" s="50"/>
      <c r="N9" s="50"/>
      <c r="O9" s="50"/>
      <c r="P9" s="50">
        <f>P8/P7*100</f>
        <v>89.611139499233516</v>
      </c>
      <c r="Q9" s="50"/>
      <c r="R9" s="50"/>
      <c r="S9" s="50"/>
      <c r="T9" s="50"/>
      <c r="U9" s="50">
        <f>U8/U7*100</f>
        <v>89.609291790262148</v>
      </c>
      <c r="V9" s="50"/>
      <c r="W9" s="50"/>
      <c r="X9" s="50"/>
      <c r="Y9" s="50"/>
      <c r="Z9" s="50">
        <f>Z8/Z7*100</f>
        <v>90.027933530431241</v>
      </c>
      <c r="AA9" s="50"/>
      <c r="AB9" s="50"/>
      <c r="AC9" s="50"/>
      <c r="AD9" s="50"/>
      <c r="AE9" s="50">
        <f>AE8/AE7*100</f>
        <v>90.028218177073143</v>
      </c>
      <c r="AF9" s="50"/>
      <c r="AG9" s="50"/>
      <c r="AH9" s="50"/>
      <c r="AI9" s="50"/>
      <c r="AJ9" s="50">
        <f>AJ8/AJ7*100</f>
        <v>90.028218177073143</v>
      </c>
      <c r="AK9" s="50"/>
      <c r="AL9" s="50"/>
      <c r="AM9" s="50"/>
      <c r="AN9" s="50"/>
      <c r="AO9" s="50">
        <f>AO8/AO7*100</f>
        <v>90.033237147352025</v>
      </c>
      <c r="AP9" s="50"/>
      <c r="AQ9" s="50"/>
      <c r="AR9" s="50"/>
      <c r="AS9" s="50"/>
      <c r="AT9" s="50">
        <f>AT8/AT7*100</f>
        <v>90.049326020341638</v>
      </c>
      <c r="AU9" s="50"/>
      <c r="AV9" s="50"/>
      <c r="AW9" s="50"/>
      <c r="AX9" s="50"/>
      <c r="AY9" s="50">
        <f>AY8/AY7*100</f>
        <v>90.130642576459479</v>
      </c>
      <c r="AZ9" s="50"/>
      <c r="BA9" s="50"/>
      <c r="BB9" s="50"/>
      <c r="BC9" s="50"/>
      <c r="BD9" s="50">
        <f>BD8/BD7*100</f>
        <v>90.166202453726001</v>
      </c>
      <c r="BE9" s="50"/>
      <c r="BF9" s="50"/>
      <c r="BG9" s="50"/>
      <c r="BH9" s="50"/>
      <c r="BI9" s="50">
        <f>BI8/BI7*100</f>
        <v>90.254264831945918</v>
      </c>
      <c r="BJ9" s="50"/>
      <c r="BK9" s="50"/>
      <c r="BL9" s="50"/>
      <c r="BM9" s="50"/>
    </row>
    <row r="10" spans="1:65" ht="18.899999999999999" customHeight="1" x14ac:dyDescent="0.2">
      <c r="A10" s="40" t="s">
        <v>54</v>
      </c>
      <c r="B10" s="40"/>
      <c r="C10" s="40"/>
      <c r="D10" s="40"/>
      <c r="E10" s="39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</row>
    <row r="11" spans="1:65" ht="18.899999999999999" customHeight="1" x14ac:dyDescent="0.2">
      <c r="A11" s="16" t="s">
        <v>51</v>
      </c>
      <c r="B11" s="16"/>
      <c r="C11" s="16"/>
      <c r="D11" s="16"/>
      <c r="E11" s="15"/>
      <c r="F11" s="51">
        <v>77630</v>
      </c>
      <c r="G11" s="51"/>
      <c r="H11" s="51"/>
      <c r="I11" s="51"/>
      <c r="J11" s="51"/>
      <c r="K11" s="51">
        <v>76997</v>
      </c>
      <c r="L11" s="51"/>
      <c r="M11" s="51"/>
      <c r="N11" s="51"/>
      <c r="O11" s="51"/>
      <c r="P11" s="51">
        <v>76997</v>
      </c>
      <c r="Q11" s="51"/>
      <c r="R11" s="51"/>
      <c r="S11" s="51"/>
      <c r="T11" s="51"/>
      <c r="U11" s="51">
        <v>76997</v>
      </c>
      <c r="V11" s="51"/>
      <c r="W11" s="51"/>
      <c r="X11" s="51"/>
      <c r="Y11" s="51"/>
      <c r="Z11" s="51">
        <v>76997</v>
      </c>
      <c r="AA11" s="51"/>
      <c r="AB11" s="51"/>
      <c r="AC11" s="51"/>
      <c r="AD11" s="51"/>
      <c r="AE11" s="51">
        <v>76997</v>
      </c>
      <c r="AF11" s="51"/>
      <c r="AG11" s="51"/>
      <c r="AH11" s="51"/>
      <c r="AI11" s="51"/>
      <c r="AJ11" s="51">
        <v>76997</v>
      </c>
      <c r="AK11" s="51"/>
      <c r="AL11" s="51"/>
      <c r="AM11" s="51"/>
      <c r="AN11" s="51"/>
      <c r="AO11" s="51">
        <v>76997</v>
      </c>
      <c r="AP11" s="51"/>
      <c r="AQ11" s="51"/>
      <c r="AR11" s="51"/>
      <c r="AS11" s="51"/>
      <c r="AT11" s="51">
        <v>76997</v>
      </c>
      <c r="AU11" s="51"/>
      <c r="AV11" s="51"/>
      <c r="AW11" s="51"/>
      <c r="AX11" s="51"/>
      <c r="AY11" s="51">
        <v>76997</v>
      </c>
      <c r="AZ11" s="51"/>
      <c r="BA11" s="51"/>
      <c r="BB11" s="51"/>
      <c r="BC11" s="51"/>
      <c r="BD11" s="51">
        <v>76997</v>
      </c>
      <c r="BE11" s="51"/>
      <c r="BF11" s="51"/>
      <c r="BG11" s="51"/>
      <c r="BH11" s="51"/>
      <c r="BI11" s="51">
        <v>77003</v>
      </c>
      <c r="BJ11" s="51"/>
      <c r="BK11" s="51"/>
      <c r="BL11" s="51"/>
      <c r="BM11" s="51"/>
    </row>
    <row r="12" spans="1:65" ht="18.899999999999999" customHeight="1" x14ac:dyDescent="0.2">
      <c r="A12" s="16" t="s">
        <v>50</v>
      </c>
      <c r="B12" s="16"/>
      <c r="C12" s="16"/>
      <c r="D12" s="16"/>
      <c r="E12" s="15"/>
      <c r="F12" s="51">
        <v>77630</v>
      </c>
      <c r="G12" s="51"/>
      <c r="H12" s="51"/>
      <c r="I12" s="51"/>
      <c r="J12" s="51"/>
      <c r="K12" s="51">
        <v>76997</v>
      </c>
      <c r="L12" s="51"/>
      <c r="M12" s="51"/>
      <c r="N12" s="51"/>
      <c r="O12" s="51"/>
      <c r="P12" s="51">
        <v>76997</v>
      </c>
      <c r="Q12" s="51"/>
      <c r="R12" s="51"/>
      <c r="S12" s="51"/>
      <c r="T12" s="51"/>
      <c r="U12" s="51">
        <v>76997</v>
      </c>
      <c r="V12" s="51"/>
      <c r="W12" s="51"/>
      <c r="X12" s="51"/>
      <c r="Y12" s="51"/>
      <c r="Z12" s="51">
        <v>76997</v>
      </c>
      <c r="AA12" s="51"/>
      <c r="AB12" s="51"/>
      <c r="AC12" s="51"/>
      <c r="AD12" s="51"/>
      <c r="AE12" s="51">
        <v>76997</v>
      </c>
      <c r="AF12" s="51"/>
      <c r="AG12" s="51"/>
      <c r="AH12" s="51"/>
      <c r="AI12" s="51"/>
      <c r="AJ12" s="51">
        <v>76997</v>
      </c>
      <c r="AK12" s="51"/>
      <c r="AL12" s="51"/>
      <c r="AM12" s="51"/>
      <c r="AN12" s="51"/>
      <c r="AO12" s="51">
        <v>76997</v>
      </c>
      <c r="AP12" s="51"/>
      <c r="AQ12" s="51"/>
      <c r="AR12" s="51"/>
      <c r="AS12" s="51"/>
      <c r="AT12" s="51">
        <v>76997</v>
      </c>
      <c r="AU12" s="51"/>
      <c r="AV12" s="51"/>
      <c r="AW12" s="51"/>
      <c r="AX12" s="51"/>
      <c r="AY12" s="51">
        <v>76997</v>
      </c>
      <c r="AZ12" s="51"/>
      <c r="BA12" s="51"/>
      <c r="BB12" s="51"/>
      <c r="BC12" s="51"/>
      <c r="BD12" s="51">
        <v>76997</v>
      </c>
      <c r="BE12" s="51"/>
      <c r="BF12" s="51"/>
      <c r="BG12" s="51"/>
      <c r="BH12" s="51"/>
      <c r="BI12" s="51">
        <v>77003</v>
      </c>
      <c r="BJ12" s="51"/>
      <c r="BK12" s="51"/>
      <c r="BL12" s="51"/>
      <c r="BM12" s="51"/>
    </row>
    <row r="13" spans="1:65" ht="18.899999999999999" customHeight="1" x14ac:dyDescent="0.2">
      <c r="A13" s="16" t="s">
        <v>49</v>
      </c>
      <c r="B13" s="16"/>
      <c r="C13" s="16"/>
      <c r="D13" s="16"/>
      <c r="E13" s="15"/>
      <c r="F13" s="50">
        <f>F12/F11*100</f>
        <v>100</v>
      </c>
      <c r="G13" s="50"/>
      <c r="H13" s="50"/>
      <c r="I13" s="50"/>
      <c r="J13" s="50"/>
      <c r="K13" s="50">
        <f>K12/K11*100</f>
        <v>100</v>
      </c>
      <c r="L13" s="50"/>
      <c r="M13" s="50"/>
      <c r="N13" s="50"/>
      <c r="O13" s="50"/>
      <c r="P13" s="50">
        <f>P12/P11*100</f>
        <v>100</v>
      </c>
      <c r="Q13" s="50"/>
      <c r="R13" s="50"/>
      <c r="S13" s="50"/>
      <c r="T13" s="50"/>
      <c r="U13" s="50">
        <f>U12/U11*100</f>
        <v>100</v>
      </c>
      <c r="V13" s="50"/>
      <c r="W13" s="50"/>
      <c r="X13" s="50"/>
      <c r="Y13" s="50"/>
      <c r="Z13" s="50">
        <f>Z12/Z11*100</f>
        <v>100</v>
      </c>
      <c r="AA13" s="50"/>
      <c r="AB13" s="50"/>
      <c r="AC13" s="50"/>
      <c r="AD13" s="50"/>
      <c r="AE13" s="50">
        <f>AE12/AE11*100</f>
        <v>100</v>
      </c>
      <c r="AF13" s="50"/>
      <c r="AG13" s="50"/>
      <c r="AH13" s="50"/>
      <c r="AI13" s="50"/>
      <c r="AJ13" s="50">
        <f>AJ12/AJ11*100</f>
        <v>100</v>
      </c>
      <c r="AK13" s="50"/>
      <c r="AL13" s="50"/>
      <c r="AM13" s="50"/>
      <c r="AN13" s="50"/>
      <c r="AO13" s="50">
        <f>AO12/AO11*100</f>
        <v>100</v>
      </c>
      <c r="AP13" s="50"/>
      <c r="AQ13" s="50"/>
      <c r="AR13" s="50"/>
      <c r="AS13" s="50"/>
      <c r="AT13" s="50">
        <f>AT12/AT11*100</f>
        <v>100</v>
      </c>
      <c r="AU13" s="50"/>
      <c r="AV13" s="50"/>
      <c r="AW13" s="50"/>
      <c r="AX13" s="50"/>
      <c r="AY13" s="50">
        <f>AY12/AY11*100</f>
        <v>100</v>
      </c>
      <c r="AZ13" s="50"/>
      <c r="BA13" s="50"/>
      <c r="BB13" s="50"/>
      <c r="BC13" s="50"/>
      <c r="BD13" s="50">
        <f>BD12/BD11*100</f>
        <v>100</v>
      </c>
      <c r="BE13" s="50"/>
      <c r="BF13" s="50"/>
      <c r="BG13" s="50"/>
      <c r="BH13" s="50"/>
      <c r="BI13" s="50">
        <f>BI12/BI11*100</f>
        <v>100</v>
      </c>
      <c r="BJ13" s="50"/>
      <c r="BK13" s="50"/>
      <c r="BL13" s="50"/>
      <c r="BM13" s="50"/>
    </row>
    <row r="14" spans="1:65" ht="18.899999999999999" customHeight="1" x14ac:dyDescent="0.2">
      <c r="A14" s="40" t="s">
        <v>53</v>
      </c>
      <c r="B14" s="40"/>
      <c r="C14" s="40"/>
      <c r="D14" s="40"/>
      <c r="E14" s="39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</row>
    <row r="15" spans="1:65" ht="18.899999999999999" customHeight="1" x14ac:dyDescent="0.2">
      <c r="A15" s="16" t="s">
        <v>51</v>
      </c>
      <c r="B15" s="16"/>
      <c r="C15" s="16"/>
      <c r="D15" s="16"/>
      <c r="E15" s="15"/>
      <c r="F15" s="51">
        <v>241923</v>
      </c>
      <c r="G15" s="51"/>
      <c r="H15" s="51"/>
      <c r="I15" s="51"/>
      <c r="J15" s="51"/>
      <c r="K15" s="51">
        <v>253538</v>
      </c>
      <c r="L15" s="51"/>
      <c r="M15" s="51"/>
      <c r="N15" s="51"/>
      <c r="O15" s="51"/>
      <c r="P15" s="51">
        <v>253503</v>
      </c>
      <c r="Q15" s="51"/>
      <c r="R15" s="51"/>
      <c r="S15" s="51"/>
      <c r="T15" s="51"/>
      <c r="U15" s="51">
        <v>253329</v>
      </c>
      <c r="V15" s="51"/>
      <c r="W15" s="51"/>
      <c r="X15" s="51"/>
      <c r="Y15" s="51"/>
      <c r="Z15" s="51">
        <v>253361</v>
      </c>
      <c r="AA15" s="51"/>
      <c r="AB15" s="51"/>
      <c r="AC15" s="51"/>
      <c r="AD15" s="51"/>
      <c r="AE15" s="51">
        <v>253361</v>
      </c>
      <c r="AF15" s="51"/>
      <c r="AG15" s="51"/>
      <c r="AH15" s="51"/>
      <c r="AI15" s="51"/>
      <c r="AJ15" s="51">
        <v>253361</v>
      </c>
      <c r="AK15" s="51"/>
      <c r="AL15" s="51"/>
      <c r="AM15" s="51"/>
      <c r="AN15" s="51"/>
      <c r="AO15" s="51">
        <v>253865</v>
      </c>
      <c r="AP15" s="51"/>
      <c r="AQ15" s="51"/>
      <c r="AR15" s="51"/>
      <c r="AS15" s="51"/>
      <c r="AT15" s="51">
        <v>253865</v>
      </c>
      <c r="AU15" s="51"/>
      <c r="AV15" s="51"/>
      <c r="AW15" s="51"/>
      <c r="AX15" s="51"/>
      <c r="AY15" s="51">
        <v>253960</v>
      </c>
      <c r="AZ15" s="51"/>
      <c r="BA15" s="51"/>
      <c r="BB15" s="51"/>
      <c r="BC15" s="51"/>
      <c r="BD15" s="51">
        <f>104299+149661</f>
        <v>253960</v>
      </c>
      <c r="BE15" s="51"/>
      <c r="BF15" s="51"/>
      <c r="BG15" s="51"/>
      <c r="BH15" s="51"/>
      <c r="BI15" s="51">
        <f>104292+149634</f>
        <v>253926</v>
      </c>
      <c r="BJ15" s="51"/>
      <c r="BK15" s="51"/>
      <c r="BL15" s="51"/>
      <c r="BM15" s="51"/>
    </row>
    <row r="16" spans="1:65" ht="18.899999999999999" customHeight="1" x14ac:dyDescent="0.2">
      <c r="A16" s="16" t="s">
        <v>50</v>
      </c>
      <c r="B16" s="16"/>
      <c r="C16" s="16"/>
      <c r="D16" s="16"/>
      <c r="E16" s="15"/>
      <c r="F16" s="51">
        <v>237230</v>
      </c>
      <c r="G16" s="51"/>
      <c r="H16" s="51"/>
      <c r="I16" s="51"/>
      <c r="J16" s="51"/>
      <c r="K16" s="51">
        <v>248845</v>
      </c>
      <c r="L16" s="51"/>
      <c r="M16" s="51"/>
      <c r="N16" s="51"/>
      <c r="O16" s="51"/>
      <c r="P16" s="51">
        <v>248810</v>
      </c>
      <c r="Q16" s="51"/>
      <c r="R16" s="51"/>
      <c r="S16" s="51"/>
      <c r="T16" s="51"/>
      <c r="U16" s="51">
        <v>248636</v>
      </c>
      <c r="V16" s="51"/>
      <c r="W16" s="51"/>
      <c r="X16" s="51"/>
      <c r="Y16" s="51"/>
      <c r="Z16" s="51">
        <v>248668</v>
      </c>
      <c r="AA16" s="51"/>
      <c r="AB16" s="51"/>
      <c r="AC16" s="51"/>
      <c r="AD16" s="51"/>
      <c r="AE16" s="51">
        <v>248668</v>
      </c>
      <c r="AF16" s="51"/>
      <c r="AG16" s="51"/>
      <c r="AH16" s="51"/>
      <c r="AI16" s="51"/>
      <c r="AJ16" s="51">
        <v>248668</v>
      </c>
      <c r="AK16" s="51"/>
      <c r="AL16" s="51"/>
      <c r="AM16" s="51"/>
      <c r="AN16" s="51"/>
      <c r="AO16" s="51">
        <v>249171</v>
      </c>
      <c r="AP16" s="51"/>
      <c r="AQ16" s="51"/>
      <c r="AR16" s="51"/>
      <c r="AS16" s="51"/>
      <c r="AT16" s="51">
        <v>249171</v>
      </c>
      <c r="AU16" s="51"/>
      <c r="AV16" s="51"/>
      <c r="AW16" s="51"/>
      <c r="AX16" s="51"/>
      <c r="AY16" s="51">
        <v>249266</v>
      </c>
      <c r="AZ16" s="51"/>
      <c r="BA16" s="51"/>
      <c r="BB16" s="51"/>
      <c r="BC16" s="51"/>
      <c r="BD16" s="51">
        <f>104299+144967</f>
        <v>249266</v>
      </c>
      <c r="BE16" s="51"/>
      <c r="BF16" s="51"/>
      <c r="BG16" s="51"/>
      <c r="BH16" s="51"/>
      <c r="BI16" s="51">
        <f>104292+144940</f>
        <v>249232</v>
      </c>
      <c r="BJ16" s="51"/>
      <c r="BK16" s="51"/>
      <c r="BL16" s="51"/>
      <c r="BM16" s="51"/>
    </row>
    <row r="17" spans="1:65" ht="18.899999999999999" customHeight="1" x14ac:dyDescent="0.2">
      <c r="A17" s="16" t="s">
        <v>49</v>
      </c>
      <c r="B17" s="16"/>
      <c r="C17" s="16"/>
      <c r="D17" s="16"/>
      <c r="E17" s="15"/>
      <c r="F17" s="50">
        <f>F16/F15*100</f>
        <v>98.060126569197635</v>
      </c>
      <c r="G17" s="50"/>
      <c r="H17" s="50"/>
      <c r="I17" s="50"/>
      <c r="J17" s="50"/>
      <c r="K17" s="50">
        <f>K16/K15*100</f>
        <v>98.148995416860586</v>
      </c>
      <c r="L17" s="50"/>
      <c r="M17" s="50"/>
      <c r="N17" s="50"/>
      <c r="O17" s="50"/>
      <c r="P17" s="50">
        <f>P16/P15*100</f>
        <v>98.148739857121996</v>
      </c>
      <c r="Q17" s="50"/>
      <c r="R17" s="50"/>
      <c r="S17" s="50"/>
      <c r="T17" s="50"/>
      <c r="U17" s="50">
        <f>U16/U15*100</f>
        <v>98.147468311957965</v>
      </c>
      <c r="V17" s="50"/>
      <c r="W17" s="50"/>
      <c r="X17" s="50"/>
      <c r="Y17" s="50"/>
      <c r="Z17" s="50">
        <f>Z16/Z15*100</f>
        <v>98.14770229040775</v>
      </c>
      <c r="AA17" s="50"/>
      <c r="AB17" s="50"/>
      <c r="AC17" s="50"/>
      <c r="AD17" s="50"/>
      <c r="AE17" s="50">
        <f>AE16/AE15*100</f>
        <v>98.14770229040775</v>
      </c>
      <c r="AF17" s="50"/>
      <c r="AG17" s="50"/>
      <c r="AH17" s="50"/>
      <c r="AI17" s="50"/>
      <c r="AJ17" s="50">
        <f>AJ16/AJ15*100</f>
        <v>98.14770229040775</v>
      </c>
      <c r="AK17" s="50"/>
      <c r="AL17" s="50"/>
      <c r="AM17" s="50"/>
      <c r="AN17" s="50"/>
      <c r="AO17" s="50">
        <f>AO16/AO15*100</f>
        <v>98.150985760148117</v>
      </c>
      <c r="AP17" s="50"/>
      <c r="AQ17" s="50"/>
      <c r="AR17" s="50"/>
      <c r="AS17" s="50"/>
      <c r="AT17" s="50">
        <f>AT16/AT15*100</f>
        <v>98.150985760148117</v>
      </c>
      <c r="AU17" s="50"/>
      <c r="AV17" s="50"/>
      <c r="AW17" s="50"/>
      <c r="AX17" s="50"/>
      <c r="AY17" s="50">
        <f>AY16/AY15*100</f>
        <v>98.151677429516454</v>
      </c>
      <c r="AZ17" s="50"/>
      <c r="BA17" s="50"/>
      <c r="BB17" s="50"/>
      <c r="BC17" s="50"/>
      <c r="BD17" s="50">
        <f>BD16/BD15*100</f>
        <v>98.151677429516454</v>
      </c>
      <c r="BE17" s="50"/>
      <c r="BF17" s="50"/>
      <c r="BG17" s="50"/>
      <c r="BH17" s="50"/>
      <c r="BI17" s="50">
        <f>BI16/BI15*100</f>
        <v>98.151429944156959</v>
      </c>
      <c r="BJ17" s="50"/>
      <c r="BK17" s="50"/>
      <c r="BL17" s="50"/>
      <c r="BM17" s="50"/>
    </row>
    <row r="18" spans="1:65" ht="18.899999999999999" customHeight="1" x14ac:dyDescent="0.2">
      <c r="A18" s="40" t="s">
        <v>52</v>
      </c>
      <c r="B18" s="40"/>
      <c r="C18" s="40"/>
      <c r="D18" s="40"/>
      <c r="E18" s="39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</row>
    <row r="19" spans="1:65" ht="18.899999999999999" customHeight="1" x14ac:dyDescent="0.2">
      <c r="A19" s="16" t="s">
        <v>51</v>
      </c>
      <c r="B19" s="16"/>
      <c r="C19" s="16"/>
      <c r="D19" s="16"/>
      <c r="E19" s="15"/>
      <c r="F19" s="51">
        <v>645019</v>
      </c>
      <c r="G19" s="51"/>
      <c r="H19" s="51"/>
      <c r="I19" s="51"/>
      <c r="J19" s="51"/>
      <c r="K19" s="51">
        <v>645525</v>
      </c>
      <c r="L19" s="51"/>
      <c r="M19" s="51"/>
      <c r="N19" s="51"/>
      <c r="O19" s="51"/>
      <c r="P19" s="51">
        <v>648000</v>
      </c>
      <c r="Q19" s="51"/>
      <c r="R19" s="51"/>
      <c r="S19" s="51"/>
      <c r="T19" s="51"/>
      <c r="U19" s="51">
        <v>648000</v>
      </c>
      <c r="V19" s="51"/>
      <c r="W19" s="51"/>
      <c r="X19" s="51"/>
      <c r="Y19" s="51"/>
      <c r="Z19" s="51">
        <v>650542</v>
      </c>
      <c r="AA19" s="51"/>
      <c r="AB19" s="51"/>
      <c r="AC19" s="51"/>
      <c r="AD19" s="51"/>
      <c r="AE19" s="51">
        <v>650570</v>
      </c>
      <c r="AF19" s="51"/>
      <c r="AG19" s="51"/>
      <c r="AH19" s="51"/>
      <c r="AI19" s="51"/>
      <c r="AJ19" s="51">
        <v>650570</v>
      </c>
      <c r="AK19" s="51"/>
      <c r="AL19" s="51"/>
      <c r="AM19" s="51"/>
      <c r="AN19" s="51"/>
      <c r="AO19" s="51">
        <v>650570</v>
      </c>
      <c r="AP19" s="51"/>
      <c r="AQ19" s="51"/>
      <c r="AR19" s="51"/>
      <c r="AS19" s="51"/>
      <c r="AT19" s="51">
        <v>650770</v>
      </c>
      <c r="AU19" s="51"/>
      <c r="AV19" s="51"/>
      <c r="AW19" s="51"/>
      <c r="AX19" s="51"/>
      <c r="AY19" s="51">
        <v>650576</v>
      </c>
      <c r="AZ19" s="51"/>
      <c r="BA19" s="51"/>
      <c r="BB19" s="51"/>
      <c r="BC19" s="51"/>
      <c r="BD19" s="51">
        <v>653505</v>
      </c>
      <c r="BE19" s="51"/>
      <c r="BF19" s="51"/>
      <c r="BG19" s="51"/>
      <c r="BH19" s="51"/>
      <c r="BI19" s="51">
        <v>653635</v>
      </c>
      <c r="BJ19" s="51"/>
      <c r="BK19" s="51"/>
      <c r="BL19" s="51"/>
      <c r="BM19" s="51"/>
    </row>
    <row r="20" spans="1:65" ht="18.899999999999999" customHeight="1" x14ac:dyDescent="0.2">
      <c r="A20" s="16" t="s">
        <v>50</v>
      </c>
      <c r="B20" s="16"/>
      <c r="C20" s="16"/>
      <c r="D20" s="16"/>
      <c r="E20" s="15"/>
      <c r="F20" s="51">
        <v>548281</v>
      </c>
      <c r="G20" s="51"/>
      <c r="H20" s="51"/>
      <c r="I20" s="51"/>
      <c r="J20" s="51"/>
      <c r="K20" s="51">
        <v>548563</v>
      </c>
      <c r="L20" s="51"/>
      <c r="M20" s="51"/>
      <c r="N20" s="51"/>
      <c r="O20" s="51"/>
      <c r="P20" s="51">
        <v>551038</v>
      </c>
      <c r="Q20" s="51"/>
      <c r="R20" s="51"/>
      <c r="S20" s="51"/>
      <c r="T20" s="51"/>
      <c r="U20" s="51">
        <v>551038</v>
      </c>
      <c r="V20" s="51"/>
      <c r="W20" s="51"/>
      <c r="X20" s="51"/>
      <c r="Y20" s="51"/>
      <c r="Z20" s="51">
        <v>557419</v>
      </c>
      <c r="AA20" s="51"/>
      <c r="AB20" s="51"/>
      <c r="AC20" s="51"/>
      <c r="AD20" s="51"/>
      <c r="AE20" s="51">
        <v>557447</v>
      </c>
      <c r="AF20" s="51"/>
      <c r="AG20" s="51"/>
      <c r="AH20" s="51"/>
      <c r="AI20" s="51"/>
      <c r="AJ20" s="51">
        <v>557447</v>
      </c>
      <c r="AK20" s="51"/>
      <c r="AL20" s="51"/>
      <c r="AM20" s="51"/>
      <c r="AN20" s="51"/>
      <c r="AO20" s="51">
        <v>557447</v>
      </c>
      <c r="AP20" s="51"/>
      <c r="AQ20" s="51"/>
      <c r="AR20" s="51"/>
      <c r="AS20" s="51"/>
      <c r="AT20" s="51">
        <v>557785</v>
      </c>
      <c r="AU20" s="51"/>
      <c r="AV20" s="51"/>
      <c r="AW20" s="51"/>
      <c r="AX20" s="51"/>
      <c r="AY20" s="51">
        <v>558399</v>
      </c>
      <c r="AZ20" s="51"/>
      <c r="BA20" s="51"/>
      <c r="BB20" s="51"/>
      <c r="BC20" s="51"/>
      <c r="BD20" s="51">
        <v>561389</v>
      </c>
      <c r="BE20" s="51"/>
      <c r="BF20" s="51"/>
      <c r="BG20" s="51"/>
      <c r="BH20" s="51"/>
      <c r="BI20" s="51">
        <v>562376</v>
      </c>
      <c r="BJ20" s="51"/>
      <c r="BK20" s="51"/>
      <c r="BL20" s="51"/>
      <c r="BM20" s="51"/>
    </row>
    <row r="21" spans="1:65" ht="18.899999999999999" customHeight="1" x14ac:dyDescent="0.2">
      <c r="A21" s="16" t="s">
        <v>49</v>
      </c>
      <c r="B21" s="16"/>
      <c r="C21" s="16"/>
      <c r="D21" s="16"/>
      <c r="E21" s="15"/>
      <c r="F21" s="50">
        <f>F20/F19*100</f>
        <v>85.002302257762949</v>
      </c>
      <c r="G21" s="50"/>
      <c r="H21" s="50"/>
      <c r="I21" s="50"/>
      <c r="J21" s="50"/>
      <c r="K21" s="50">
        <f>K20/K19*100</f>
        <v>84.97935788699121</v>
      </c>
      <c r="L21" s="50"/>
      <c r="M21" s="50"/>
      <c r="N21" s="50"/>
      <c r="O21" s="50"/>
      <c r="P21" s="50">
        <f>P20/P19*100</f>
        <v>85.036728395061729</v>
      </c>
      <c r="Q21" s="50"/>
      <c r="R21" s="50"/>
      <c r="S21" s="50"/>
      <c r="T21" s="50"/>
      <c r="U21" s="50">
        <f>U20/U19*100</f>
        <v>85.036728395061729</v>
      </c>
      <c r="V21" s="50"/>
      <c r="W21" s="50"/>
      <c r="X21" s="50"/>
      <c r="Y21" s="50"/>
      <c r="Z21" s="50">
        <f>Z20/Z19*100</f>
        <v>85.68532085553278</v>
      </c>
      <c r="AA21" s="50"/>
      <c r="AB21" s="50"/>
      <c r="AC21" s="50"/>
      <c r="AD21" s="50"/>
      <c r="AE21" s="50">
        <f>AE20/AE19*100</f>
        <v>85.685936947599799</v>
      </c>
      <c r="AF21" s="50"/>
      <c r="AG21" s="50"/>
      <c r="AH21" s="50"/>
      <c r="AI21" s="50"/>
      <c r="AJ21" s="50">
        <f>AJ20/AJ19*100</f>
        <v>85.685936947599799</v>
      </c>
      <c r="AK21" s="50"/>
      <c r="AL21" s="50"/>
      <c r="AM21" s="50"/>
      <c r="AN21" s="50"/>
      <c r="AO21" s="50">
        <f>AO20/AO19*100</f>
        <v>85.685936947599799</v>
      </c>
      <c r="AP21" s="50"/>
      <c r="AQ21" s="50"/>
      <c r="AR21" s="50"/>
      <c r="AS21" s="50"/>
      <c r="AT21" s="50">
        <f>AT20/AT19*100</f>
        <v>85.711541712125637</v>
      </c>
      <c r="AU21" s="50"/>
      <c r="AV21" s="50"/>
      <c r="AW21" s="50"/>
      <c r="AX21" s="50"/>
      <c r="AY21" s="50">
        <f>AY20/AY19*100</f>
        <v>85.831478566685533</v>
      </c>
      <c r="AZ21" s="50"/>
      <c r="BA21" s="50"/>
      <c r="BB21" s="50"/>
      <c r="BC21" s="50"/>
      <c r="BD21" s="50">
        <f>BD20/BD19*100</f>
        <v>85.904315957796811</v>
      </c>
      <c r="BE21" s="50"/>
      <c r="BF21" s="50"/>
      <c r="BG21" s="50"/>
      <c r="BH21" s="50"/>
      <c r="BI21" s="50">
        <f>BI20/BI19*100</f>
        <v>86.038232346799063</v>
      </c>
      <c r="BJ21" s="50"/>
      <c r="BK21" s="50"/>
      <c r="BL21" s="50"/>
      <c r="BM21" s="50"/>
    </row>
    <row r="22" spans="1:65" ht="15" customHeight="1" thickBot="1" x14ac:dyDescent="0.25">
      <c r="A22" s="37"/>
      <c r="B22" s="37"/>
      <c r="C22" s="37"/>
      <c r="D22" s="37"/>
      <c r="E22" s="36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9"/>
      <c r="AK22" s="49"/>
      <c r="AL22" s="49"/>
      <c r="AM22" s="49"/>
      <c r="AN22" s="49"/>
      <c r="AO22" s="48"/>
      <c r="AP22" s="48"/>
      <c r="AQ22" s="48"/>
      <c r="AR22" s="48"/>
      <c r="AS22" s="48"/>
      <c r="AT22" s="49"/>
      <c r="AU22" s="49"/>
      <c r="AV22" s="49"/>
      <c r="AW22" s="49"/>
      <c r="AX22" s="49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</row>
    <row r="23" spans="1:65" ht="18.899999999999999" customHeight="1" x14ac:dyDescent="0.2">
      <c r="A23" s="4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1:65" ht="24.6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M24" s="32"/>
    </row>
    <row r="25" spans="1:65" ht="24.6" customHeight="1" x14ac:dyDescent="0.2">
      <c r="A25" s="31" t="s">
        <v>48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47"/>
      <c r="AZ25" s="47"/>
      <c r="BA25" s="47"/>
      <c r="BB25" s="47"/>
      <c r="BC25" s="47"/>
      <c r="BD25" s="46"/>
      <c r="BE25" s="46"/>
      <c r="BI25" s="46"/>
      <c r="BJ25" s="46"/>
    </row>
    <row r="26" spans="1:65" ht="21.75" customHeight="1" thickBot="1" x14ac:dyDescent="0.25">
      <c r="A26" s="4" t="s">
        <v>47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AE26" s="43"/>
      <c r="AF26" s="43"/>
      <c r="AG26" s="43"/>
      <c r="AH26" s="43"/>
      <c r="AI26" s="43"/>
      <c r="AJ26" s="44"/>
      <c r="AK26" s="44"/>
      <c r="AL26" s="44"/>
      <c r="AM26" s="44"/>
      <c r="AN26" s="44"/>
      <c r="AO26" s="45"/>
      <c r="AP26" s="45"/>
      <c r="AQ26" s="45"/>
      <c r="AR26" s="45"/>
      <c r="AS26" s="45"/>
      <c r="AT26" s="44"/>
      <c r="AU26" s="44"/>
      <c r="AV26" s="44"/>
      <c r="AW26" s="44"/>
      <c r="AX26" s="44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</row>
    <row r="27" spans="1:65" ht="19.5" customHeight="1" x14ac:dyDescent="0.2">
      <c r="A27" s="28" t="s">
        <v>46</v>
      </c>
      <c r="B27" s="27"/>
      <c r="C27" s="27"/>
      <c r="D27" s="27"/>
      <c r="E27" s="27"/>
      <c r="F27" s="26" t="s">
        <v>45</v>
      </c>
      <c r="G27" s="42"/>
      <c r="H27" s="42"/>
      <c r="I27" s="42"/>
      <c r="J27" s="28"/>
      <c r="K27" s="26" t="s">
        <v>44</v>
      </c>
      <c r="L27" s="42"/>
      <c r="M27" s="42"/>
      <c r="N27" s="42"/>
      <c r="O27" s="28"/>
      <c r="P27" s="26" t="s">
        <v>43</v>
      </c>
      <c r="Q27" s="42"/>
      <c r="R27" s="42"/>
      <c r="S27" s="42"/>
      <c r="T27" s="28"/>
      <c r="U27" s="27" t="s">
        <v>42</v>
      </c>
      <c r="V27" s="27"/>
      <c r="W27" s="27"/>
      <c r="X27" s="27"/>
      <c r="Y27" s="26"/>
      <c r="Z27" s="27" t="s">
        <v>41</v>
      </c>
      <c r="AA27" s="27"/>
      <c r="AB27" s="27"/>
      <c r="AC27" s="27"/>
      <c r="AD27" s="26"/>
      <c r="AE27" s="27" t="s">
        <v>40</v>
      </c>
      <c r="AF27" s="27"/>
      <c r="AG27" s="27"/>
      <c r="AH27" s="27"/>
      <c r="AI27" s="26"/>
      <c r="AJ27" s="27" t="s">
        <v>39</v>
      </c>
      <c r="AK27" s="27"/>
      <c r="AL27" s="27"/>
      <c r="AM27" s="27"/>
      <c r="AN27" s="26"/>
      <c r="AO27" s="26" t="s">
        <v>38</v>
      </c>
      <c r="AP27" s="42"/>
      <c r="AQ27" s="42"/>
      <c r="AR27" s="42"/>
      <c r="AS27" s="28"/>
      <c r="AT27" s="26" t="s">
        <v>37</v>
      </c>
      <c r="AU27" s="42"/>
      <c r="AV27" s="42"/>
      <c r="AW27" s="42"/>
      <c r="AX27" s="28"/>
      <c r="AY27" s="26" t="s">
        <v>36</v>
      </c>
      <c r="AZ27" s="42"/>
      <c r="BA27" s="42"/>
      <c r="BB27" s="42"/>
      <c r="BC27" s="28"/>
      <c r="BD27" s="26" t="s">
        <v>35</v>
      </c>
      <c r="BE27" s="42"/>
      <c r="BF27" s="42"/>
      <c r="BG27" s="42"/>
      <c r="BH27" s="28"/>
      <c r="BI27" s="26" t="s">
        <v>34</v>
      </c>
      <c r="BJ27" s="42"/>
      <c r="BK27" s="42"/>
      <c r="BL27" s="42"/>
      <c r="BM27" s="28"/>
    </row>
    <row r="28" spans="1:65" ht="15" customHeight="1" x14ac:dyDescent="0.2">
      <c r="A28" s="2"/>
      <c r="B28" s="2"/>
      <c r="C28" s="2"/>
      <c r="D28" s="2"/>
      <c r="E28" s="4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1:65" ht="18.899999999999999" customHeight="1" x14ac:dyDescent="0.2">
      <c r="A29" s="40" t="s">
        <v>33</v>
      </c>
      <c r="B29" s="40"/>
      <c r="C29" s="40"/>
      <c r="D29" s="40"/>
      <c r="E29" s="3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2"/>
      <c r="AK29" s="2"/>
      <c r="AL29" s="2"/>
      <c r="AM29" s="2"/>
      <c r="AN29" s="2"/>
      <c r="AO29" s="16"/>
      <c r="AP29" s="16"/>
      <c r="AQ29" s="16"/>
      <c r="AR29" s="16"/>
      <c r="AS29" s="16"/>
      <c r="AT29" s="2"/>
      <c r="AU29" s="2"/>
      <c r="AV29" s="2"/>
      <c r="AW29" s="2"/>
      <c r="AX29" s="2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ht="18.899999999999999" customHeight="1" x14ac:dyDescent="0.2">
      <c r="A30" s="16" t="s">
        <v>29</v>
      </c>
      <c r="B30" s="16"/>
      <c r="C30" s="16"/>
      <c r="D30" s="16"/>
      <c r="E30" s="15"/>
      <c r="F30" s="38">
        <f>F33+F36+F39</f>
        <v>830</v>
      </c>
      <c r="G30" s="38"/>
      <c r="H30" s="38"/>
      <c r="I30" s="38"/>
      <c r="J30" s="38"/>
      <c r="K30" s="38">
        <f>K33+K36+K39</f>
        <v>859</v>
      </c>
      <c r="L30" s="38"/>
      <c r="M30" s="38"/>
      <c r="N30" s="38"/>
      <c r="O30" s="38"/>
      <c r="P30" s="38">
        <f>P33+P36+P39</f>
        <v>859</v>
      </c>
      <c r="Q30" s="38"/>
      <c r="R30" s="38"/>
      <c r="S30" s="38"/>
      <c r="T30" s="38"/>
      <c r="U30" s="38">
        <f>U33+U36+U39</f>
        <v>857</v>
      </c>
      <c r="V30" s="38"/>
      <c r="W30" s="38"/>
      <c r="X30" s="38"/>
      <c r="Y30" s="38"/>
      <c r="Z30" s="38">
        <f>Z33+Z36+Z39</f>
        <v>859</v>
      </c>
      <c r="AA30" s="38"/>
      <c r="AB30" s="38"/>
      <c r="AC30" s="38"/>
      <c r="AD30" s="38"/>
      <c r="AE30" s="38">
        <f>AE33+AE36+AE39</f>
        <v>859</v>
      </c>
      <c r="AF30" s="38"/>
      <c r="AG30" s="38"/>
      <c r="AH30" s="38"/>
      <c r="AI30" s="38"/>
      <c r="AJ30" s="38">
        <f>AJ33+AJ36+AJ39</f>
        <v>859</v>
      </c>
      <c r="AK30" s="38"/>
      <c r="AL30" s="38"/>
      <c r="AM30" s="38"/>
      <c r="AN30" s="38"/>
      <c r="AO30" s="38">
        <v>850</v>
      </c>
      <c r="AP30" s="38"/>
      <c r="AQ30" s="38"/>
      <c r="AR30" s="38"/>
      <c r="AS30" s="38"/>
      <c r="AT30" s="38">
        <v>850</v>
      </c>
      <c r="AU30" s="38"/>
      <c r="AV30" s="38"/>
      <c r="AW30" s="38"/>
      <c r="AX30" s="38"/>
      <c r="AY30" s="38">
        <f>SUM(AY33,AY36,AY39)</f>
        <v>850</v>
      </c>
      <c r="AZ30" s="38"/>
      <c r="BA30" s="38"/>
      <c r="BB30" s="38"/>
      <c r="BC30" s="38"/>
      <c r="BD30" s="38">
        <f>SUM(BD33,BD36,BD39)</f>
        <v>855</v>
      </c>
      <c r="BE30" s="38"/>
      <c r="BF30" s="38"/>
      <c r="BG30" s="38"/>
      <c r="BH30" s="38"/>
      <c r="BI30" s="38">
        <f>SUM(BI33,BI36,BI39)</f>
        <v>855</v>
      </c>
      <c r="BJ30" s="38"/>
      <c r="BK30" s="38"/>
      <c r="BL30" s="38"/>
      <c r="BM30" s="38"/>
    </row>
    <row r="31" spans="1:65" ht="18.899999999999999" customHeight="1" x14ac:dyDescent="0.2">
      <c r="A31" s="16" t="s">
        <v>28</v>
      </c>
      <c r="B31" s="16"/>
      <c r="C31" s="16"/>
      <c r="D31" s="16"/>
      <c r="E31" s="15"/>
      <c r="F31" s="38">
        <f>F34+F37+F41</f>
        <v>3958</v>
      </c>
      <c r="G31" s="38"/>
      <c r="H31" s="38"/>
      <c r="I31" s="38"/>
      <c r="J31" s="38"/>
      <c r="K31" s="38">
        <f>K34+K37+K41</f>
        <v>5795</v>
      </c>
      <c r="L31" s="38"/>
      <c r="M31" s="38"/>
      <c r="N31" s="38"/>
      <c r="O31" s="38"/>
      <c r="P31" s="38">
        <f>P34+P37+P40</f>
        <v>11416</v>
      </c>
      <c r="Q31" s="38"/>
      <c r="R31" s="38"/>
      <c r="S31" s="38"/>
      <c r="T31" s="38"/>
      <c r="U31" s="38">
        <f>U34+U37+U40</f>
        <v>11411</v>
      </c>
      <c r="V31" s="38"/>
      <c r="W31" s="38"/>
      <c r="X31" s="38"/>
      <c r="Y31" s="38"/>
      <c r="Z31" s="38">
        <f>Z34+Z37+Z40</f>
        <v>11424</v>
      </c>
      <c r="AA31" s="38"/>
      <c r="AB31" s="38"/>
      <c r="AC31" s="38"/>
      <c r="AD31" s="38"/>
      <c r="AE31" s="38">
        <f>AE34+AE37+AE40</f>
        <v>11429</v>
      </c>
      <c r="AF31" s="38"/>
      <c r="AG31" s="38"/>
      <c r="AH31" s="38"/>
      <c r="AI31" s="38"/>
      <c r="AJ31" s="38">
        <f>AJ34+AJ37+AJ40</f>
        <v>11429</v>
      </c>
      <c r="AK31" s="38"/>
      <c r="AL31" s="38"/>
      <c r="AM31" s="38"/>
      <c r="AN31" s="38"/>
      <c r="AO31" s="38">
        <v>11486</v>
      </c>
      <c r="AP31" s="38"/>
      <c r="AQ31" s="38"/>
      <c r="AR31" s="38"/>
      <c r="AS31" s="38"/>
      <c r="AT31" s="38">
        <v>11488</v>
      </c>
      <c r="AU31" s="38"/>
      <c r="AV31" s="38"/>
      <c r="AW31" s="38"/>
      <c r="AX31" s="38"/>
      <c r="AY31" s="38">
        <f>SUM(AY34,AY37,AY40)</f>
        <v>11493</v>
      </c>
      <c r="AZ31" s="38"/>
      <c r="BA31" s="38"/>
      <c r="BB31" s="38"/>
      <c r="BC31" s="38"/>
      <c r="BD31" s="38">
        <f>SUM(BD34,BD37,BD40)</f>
        <v>11563</v>
      </c>
      <c r="BE31" s="38"/>
      <c r="BF31" s="38"/>
      <c r="BG31" s="38"/>
      <c r="BH31" s="38"/>
      <c r="BI31" s="38">
        <f>SUM(BI34,BI37,BI40)</f>
        <v>11563</v>
      </c>
      <c r="BJ31" s="38"/>
      <c r="BK31" s="38"/>
      <c r="BL31" s="38"/>
      <c r="BM31" s="38"/>
    </row>
    <row r="32" spans="1:65" ht="18.899999999999999" customHeight="1" x14ac:dyDescent="0.2">
      <c r="A32" s="40" t="s">
        <v>32</v>
      </c>
      <c r="B32" s="40"/>
      <c r="C32" s="40"/>
      <c r="D32" s="40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</row>
    <row r="33" spans="1:65" ht="18.899999999999999" customHeight="1" x14ac:dyDescent="0.2">
      <c r="A33" s="16" t="s">
        <v>29</v>
      </c>
      <c r="B33" s="16"/>
      <c r="C33" s="16"/>
      <c r="D33" s="16"/>
      <c r="E33" s="15"/>
      <c r="F33" s="38">
        <v>80</v>
      </c>
      <c r="G33" s="38"/>
      <c r="H33" s="38"/>
      <c r="I33" s="38"/>
      <c r="J33" s="38"/>
      <c r="K33" s="38">
        <v>99</v>
      </c>
      <c r="L33" s="38"/>
      <c r="M33" s="38"/>
      <c r="N33" s="38"/>
      <c r="O33" s="38"/>
      <c r="P33" s="38">
        <v>99</v>
      </c>
      <c r="Q33" s="38"/>
      <c r="R33" s="38"/>
      <c r="S33" s="38"/>
      <c r="T33" s="38"/>
      <c r="U33" s="38">
        <v>99</v>
      </c>
      <c r="V33" s="38"/>
      <c r="W33" s="38"/>
      <c r="X33" s="38"/>
      <c r="Y33" s="38"/>
      <c r="Z33" s="38">
        <v>100</v>
      </c>
      <c r="AA33" s="38"/>
      <c r="AB33" s="38"/>
      <c r="AC33" s="38"/>
      <c r="AD33" s="38"/>
      <c r="AE33" s="38">
        <v>100</v>
      </c>
      <c r="AF33" s="38"/>
      <c r="AG33" s="38"/>
      <c r="AH33" s="38"/>
      <c r="AI33" s="38"/>
      <c r="AJ33" s="38">
        <v>100</v>
      </c>
      <c r="AK33" s="38"/>
      <c r="AL33" s="38"/>
      <c r="AM33" s="38"/>
      <c r="AN33" s="38"/>
      <c r="AO33" s="38">
        <v>93</v>
      </c>
      <c r="AP33" s="38"/>
      <c r="AQ33" s="38"/>
      <c r="AR33" s="38"/>
      <c r="AS33" s="38"/>
      <c r="AT33" s="38">
        <v>93</v>
      </c>
      <c r="AU33" s="38"/>
      <c r="AV33" s="38"/>
      <c r="AW33" s="38"/>
      <c r="AX33" s="38"/>
      <c r="AY33" s="38">
        <v>93</v>
      </c>
      <c r="AZ33" s="38"/>
      <c r="BA33" s="38"/>
      <c r="BB33" s="38"/>
      <c r="BC33" s="38"/>
      <c r="BD33" s="38">
        <v>93</v>
      </c>
      <c r="BE33" s="38"/>
      <c r="BF33" s="38"/>
      <c r="BG33" s="38"/>
      <c r="BH33" s="38"/>
      <c r="BI33" s="38">
        <v>93</v>
      </c>
      <c r="BJ33" s="38"/>
      <c r="BK33" s="38"/>
      <c r="BL33" s="38"/>
      <c r="BM33" s="38"/>
    </row>
    <row r="34" spans="1:65" ht="18.899999999999999" customHeight="1" x14ac:dyDescent="0.2">
      <c r="A34" s="16" t="s">
        <v>28</v>
      </c>
      <c r="B34" s="16"/>
      <c r="C34" s="16"/>
      <c r="D34" s="16"/>
      <c r="E34" s="15"/>
      <c r="F34" s="38">
        <v>1598</v>
      </c>
      <c r="G34" s="38"/>
      <c r="H34" s="38"/>
      <c r="I34" s="38"/>
      <c r="J34" s="38"/>
      <c r="K34" s="38">
        <v>3280</v>
      </c>
      <c r="L34" s="38"/>
      <c r="M34" s="38"/>
      <c r="N34" s="38"/>
      <c r="O34" s="38"/>
      <c r="P34" s="38">
        <v>3280</v>
      </c>
      <c r="Q34" s="38"/>
      <c r="R34" s="38"/>
      <c r="S34" s="38"/>
      <c r="T34" s="38"/>
      <c r="U34" s="38">
        <v>3280</v>
      </c>
      <c r="V34" s="38"/>
      <c r="W34" s="38"/>
      <c r="X34" s="38"/>
      <c r="Y34" s="38"/>
      <c r="Z34" s="38">
        <v>3286</v>
      </c>
      <c r="AA34" s="38"/>
      <c r="AB34" s="38"/>
      <c r="AC34" s="38"/>
      <c r="AD34" s="38"/>
      <c r="AE34" s="38">
        <v>3286</v>
      </c>
      <c r="AF34" s="38"/>
      <c r="AG34" s="38"/>
      <c r="AH34" s="38"/>
      <c r="AI34" s="38"/>
      <c r="AJ34" s="38">
        <v>3286</v>
      </c>
      <c r="AK34" s="38"/>
      <c r="AL34" s="38"/>
      <c r="AM34" s="38"/>
      <c r="AN34" s="38"/>
      <c r="AO34" s="38">
        <v>3341</v>
      </c>
      <c r="AP34" s="38"/>
      <c r="AQ34" s="38"/>
      <c r="AR34" s="38"/>
      <c r="AS34" s="38"/>
      <c r="AT34" s="38">
        <v>3341</v>
      </c>
      <c r="AU34" s="38"/>
      <c r="AV34" s="38"/>
      <c r="AW34" s="38"/>
      <c r="AX34" s="38"/>
      <c r="AY34" s="38">
        <v>3341</v>
      </c>
      <c r="AZ34" s="38"/>
      <c r="BA34" s="38"/>
      <c r="BB34" s="38"/>
      <c r="BC34" s="38"/>
      <c r="BD34" s="38">
        <v>3341</v>
      </c>
      <c r="BE34" s="38"/>
      <c r="BF34" s="38"/>
      <c r="BG34" s="38"/>
      <c r="BH34" s="38"/>
      <c r="BI34" s="38">
        <v>3341</v>
      </c>
      <c r="BJ34" s="38"/>
      <c r="BK34" s="38"/>
      <c r="BL34" s="38"/>
      <c r="BM34" s="38"/>
    </row>
    <row r="35" spans="1:65" ht="18.899999999999999" customHeight="1" x14ac:dyDescent="0.2">
      <c r="A35" s="40" t="s">
        <v>31</v>
      </c>
      <c r="B35" s="40"/>
      <c r="C35" s="40"/>
      <c r="D35" s="40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</row>
    <row r="36" spans="1:65" ht="18.899999999999999" customHeight="1" x14ac:dyDescent="0.2">
      <c r="A36" s="16" t="s">
        <v>29</v>
      </c>
      <c r="B36" s="16"/>
      <c r="C36" s="16"/>
      <c r="D36" s="16"/>
      <c r="E36" s="15"/>
      <c r="F36" s="38">
        <v>212</v>
      </c>
      <c r="G36" s="38"/>
      <c r="H36" s="38"/>
      <c r="I36" s="38"/>
      <c r="J36" s="38"/>
      <c r="K36" s="38">
        <v>222</v>
      </c>
      <c r="L36" s="38"/>
      <c r="M36" s="38"/>
      <c r="N36" s="38"/>
      <c r="O36" s="38"/>
      <c r="P36" s="38">
        <v>221</v>
      </c>
      <c r="Q36" s="38"/>
      <c r="R36" s="38"/>
      <c r="S36" s="38"/>
      <c r="T36" s="38"/>
      <c r="U36" s="38">
        <v>219</v>
      </c>
      <c r="V36" s="38"/>
      <c r="W36" s="38"/>
      <c r="X36" s="38"/>
      <c r="Y36" s="38"/>
      <c r="Z36" s="38">
        <v>220</v>
      </c>
      <c r="AA36" s="38"/>
      <c r="AB36" s="38"/>
      <c r="AC36" s="38"/>
      <c r="AD36" s="38"/>
      <c r="AE36" s="38">
        <v>220</v>
      </c>
      <c r="AF36" s="38"/>
      <c r="AG36" s="38"/>
      <c r="AH36" s="38"/>
      <c r="AI36" s="38"/>
      <c r="AJ36" s="38">
        <v>220</v>
      </c>
      <c r="AK36" s="38"/>
      <c r="AL36" s="38"/>
      <c r="AM36" s="38"/>
      <c r="AN36" s="38"/>
      <c r="AO36" s="38">
        <v>218</v>
      </c>
      <c r="AP36" s="38"/>
      <c r="AQ36" s="38"/>
      <c r="AR36" s="38"/>
      <c r="AS36" s="38"/>
      <c r="AT36" s="38">
        <v>218</v>
      </c>
      <c r="AU36" s="38"/>
      <c r="AV36" s="38"/>
      <c r="AW36" s="38"/>
      <c r="AX36" s="38"/>
      <c r="AY36" s="38">
        <v>218</v>
      </c>
      <c r="AZ36" s="38"/>
      <c r="BA36" s="38"/>
      <c r="BB36" s="38"/>
      <c r="BC36" s="38"/>
      <c r="BD36" s="38">
        <v>218</v>
      </c>
      <c r="BE36" s="38"/>
      <c r="BF36" s="38"/>
      <c r="BG36" s="38"/>
      <c r="BH36" s="38"/>
      <c r="BI36" s="38">
        <v>218</v>
      </c>
      <c r="BJ36" s="38"/>
      <c r="BK36" s="38"/>
      <c r="BL36" s="38"/>
      <c r="BM36" s="38"/>
    </row>
    <row r="37" spans="1:65" ht="18.899999999999999" customHeight="1" x14ac:dyDescent="0.2">
      <c r="A37" s="16" t="s">
        <v>28</v>
      </c>
      <c r="B37" s="16"/>
      <c r="C37" s="16"/>
      <c r="D37" s="16"/>
      <c r="E37" s="15"/>
      <c r="F37" s="38">
        <v>2360</v>
      </c>
      <c r="G37" s="38"/>
      <c r="H37" s="38"/>
      <c r="I37" s="38"/>
      <c r="J37" s="38"/>
      <c r="K37" s="38">
        <v>2515</v>
      </c>
      <c r="L37" s="38"/>
      <c r="M37" s="38"/>
      <c r="N37" s="38"/>
      <c r="O37" s="38"/>
      <c r="P37" s="38">
        <v>2519</v>
      </c>
      <c r="Q37" s="38"/>
      <c r="R37" s="38"/>
      <c r="S37" s="38"/>
      <c r="T37" s="38"/>
      <c r="U37" s="38">
        <v>2514</v>
      </c>
      <c r="V37" s="38"/>
      <c r="W37" s="38"/>
      <c r="X37" s="38"/>
      <c r="Y37" s="38"/>
      <c r="Z37" s="38">
        <v>2535</v>
      </c>
      <c r="AA37" s="38"/>
      <c r="AB37" s="38"/>
      <c r="AC37" s="38"/>
      <c r="AD37" s="38"/>
      <c r="AE37" s="38">
        <v>2535</v>
      </c>
      <c r="AF37" s="38"/>
      <c r="AG37" s="38"/>
      <c r="AH37" s="38"/>
      <c r="AI37" s="38"/>
      <c r="AJ37" s="38">
        <v>2535</v>
      </c>
      <c r="AK37" s="38"/>
      <c r="AL37" s="38"/>
      <c r="AM37" s="38"/>
      <c r="AN37" s="38"/>
      <c r="AO37" s="38">
        <v>2537</v>
      </c>
      <c r="AP37" s="38"/>
      <c r="AQ37" s="38"/>
      <c r="AR37" s="38"/>
      <c r="AS37" s="38"/>
      <c r="AT37" s="38">
        <v>2537</v>
      </c>
      <c r="AU37" s="38"/>
      <c r="AV37" s="38"/>
      <c r="AW37" s="38"/>
      <c r="AX37" s="38"/>
      <c r="AY37" s="38">
        <v>2537</v>
      </c>
      <c r="AZ37" s="38"/>
      <c r="BA37" s="38"/>
      <c r="BB37" s="38"/>
      <c r="BC37" s="38"/>
      <c r="BD37" s="38">
        <v>2537</v>
      </c>
      <c r="BE37" s="38"/>
      <c r="BF37" s="38"/>
      <c r="BG37" s="38"/>
      <c r="BH37" s="38"/>
      <c r="BI37" s="38">
        <v>2537</v>
      </c>
      <c r="BJ37" s="38"/>
      <c r="BK37" s="38"/>
      <c r="BL37" s="38"/>
      <c r="BM37" s="38"/>
    </row>
    <row r="38" spans="1:65" ht="18.899999999999999" customHeight="1" x14ac:dyDescent="0.2">
      <c r="A38" s="40" t="s">
        <v>30</v>
      </c>
      <c r="B38" s="40"/>
      <c r="C38" s="40"/>
      <c r="D38" s="40"/>
      <c r="E38" s="39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</row>
    <row r="39" spans="1:65" ht="18.899999999999999" customHeight="1" x14ac:dyDescent="0.2">
      <c r="A39" s="16" t="s">
        <v>29</v>
      </c>
      <c r="B39" s="16"/>
      <c r="C39" s="16"/>
      <c r="D39" s="16"/>
      <c r="E39" s="15"/>
      <c r="F39" s="38">
        <v>538</v>
      </c>
      <c r="G39" s="38"/>
      <c r="H39" s="38"/>
      <c r="I39" s="38"/>
      <c r="J39" s="38"/>
      <c r="K39" s="38">
        <v>538</v>
      </c>
      <c r="L39" s="38"/>
      <c r="M39" s="38"/>
      <c r="N39" s="38"/>
      <c r="O39" s="38"/>
      <c r="P39" s="38">
        <v>539</v>
      </c>
      <c r="Q39" s="38"/>
      <c r="R39" s="38"/>
      <c r="S39" s="38"/>
      <c r="T39" s="38"/>
      <c r="U39" s="38">
        <v>539</v>
      </c>
      <c r="V39" s="38"/>
      <c r="W39" s="38"/>
      <c r="X39" s="38"/>
      <c r="Y39" s="38"/>
      <c r="Z39" s="38">
        <v>539</v>
      </c>
      <c r="AA39" s="38"/>
      <c r="AB39" s="38"/>
      <c r="AC39" s="38"/>
      <c r="AD39" s="38"/>
      <c r="AE39" s="38">
        <v>539</v>
      </c>
      <c r="AF39" s="38"/>
      <c r="AG39" s="38"/>
      <c r="AH39" s="38"/>
      <c r="AI39" s="38"/>
      <c r="AJ39" s="38">
        <v>539</v>
      </c>
      <c r="AK39" s="38"/>
      <c r="AL39" s="38"/>
      <c r="AM39" s="38"/>
      <c r="AN39" s="38"/>
      <c r="AO39" s="38">
        <v>539</v>
      </c>
      <c r="AP39" s="38"/>
      <c r="AQ39" s="38"/>
      <c r="AR39" s="38"/>
      <c r="AS39" s="38"/>
      <c r="AT39" s="38">
        <v>539</v>
      </c>
      <c r="AU39" s="38"/>
      <c r="AV39" s="38"/>
      <c r="AW39" s="38"/>
      <c r="AX39" s="38"/>
      <c r="AY39" s="38">
        <v>539</v>
      </c>
      <c r="AZ39" s="38"/>
      <c r="BA39" s="38"/>
      <c r="BB39" s="38"/>
      <c r="BC39" s="38"/>
      <c r="BD39" s="38">
        <v>544</v>
      </c>
      <c r="BE39" s="38"/>
      <c r="BF39" s="38"/>
      <c r="BG39" s="38"/>
      <c r="BH39" s="38"/>
      <c r="BI39" s="38">
        <v>544</v>
      </c>
      <c r="BJ39" s="38"/>
      <c r="BK39" s="38"/>
      <c r="BL39" s="38"/>
      <c r="BM39" s="38"/>
    </row>
    <row r="40" spans="1:65" ht="18.899999999999999" customHeight="1" x14ac:dyDescent="0.2">
      <c r="A40" s="16" t="s">
        <v>28</v>
      </c>
      <c r="B40" s="16"/>
      <c r="C40" s="16"/>
      <c r="D40" s="16"/>
      <c r="E40" s="15"/>
      <c r="F40" s="38">
        <v>5578</v>
      </c>
      <c r="G40" s="38"/>
      <c r="H40" s="38"/>
      <c r="I40" s="38"/>
      <c r="J40" s="38"/>
      <c r="K40" s="38">
        <v>5578</v>
      </c>
      <c r="L40" s="38"/>
      <c r="M40" s="38"/>
      <c r="N40" s="38"/>
      <c r="O40" s="38"/>
      <c r="P40" s="38">
        <v>5617</v>
      </c>
      <c r="Q40" s="38"/>
      <c r="R40" s="38"/>
      <c r="S40" s="38"/>
      <c r="T40" s="38"/>
      <c r="U40" s="38">
        <v>5617</v>
      </c>
      <c r="V40" s="38"/>
      <c r="W40" s="38"/>
      <c r="X40" s="38"/>
      <c r="Y40" s="38"/>
      <c r="Z40" s="38">
        <v>5603</v>
      </c>
      <c r="AA40" s="38"/>
      <c r="AB40" s="38"/>
      <c r="AC40" s="38"/>
      <c r="AD40" s="38"/>
      <c r="AE40" s="38">
        <v>5608</v>
      </c>
      <c r="AF40" s="38"/>
      <c r="AG40" s="38"/>
      <c r="AH40" s="38"/>
      <c r="AI40" s="38"/>
      <c r="AJ40" s="38">
        <v>5608</v>
      </c>
      <c r="AK40" s="38"/>
      <c r="AL40" s="38"/>
      <c r="AM40" s="38"/>
      <c r="AN40" s="38"/>
      <c r="AO40" s="38">
        <v>5608</v>
      </c>
      <c r="AP40" s="38"/>
      <c r="AQ40" s="38"/>
      <c r="AR40" s="38"/>
      <c r="AS40" s="38"/>
      <c r="AT40" s="38">
        <v>5610</v>
      </c>
      <c r="AU40" s="38"/>
      <c r="AV40" s="38"/>
      <c r="AW40" s="38"/>
      <c r="AX40" s="38"/>
      <c r="AY40" s="38">
        <v>5615</v>
      </c>
      <c r="AZ40" s="38"/>
      <c r="BA40" s="38"/>
      <c r="BB40" s="38"/>
      <c r="BC40" s="38"/>
      <c r="BD40" s="38">
        <v>5685</v>
      </c>
      <c r="BE40" s="38"/>
      <c r="BF40" s="38"/>
      <c r="BG40" s="38"/>
      <c r="BH40" s="38"/>
      <c r="BI40" s="38">
        <v>5685</v>
      </c>
      <c r="BJ40" s="38"/>
      <c r="BK40" s="38"/>
      <c r="BL40" s="38"/>
      <c r="BM40" s="38"/>
    </row>
    <row r="41" spans="1:65" ht="15" customHeight="1" thickBot="1" x14ac:dyDescent="0.25">
      <c r="A41" s="37"/>
      <c r="B41" s="37"/>
      <c r="C41" s="37"/>
      <c r="D41" s="37"/>
      <c r="E41" s="36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5"/>
      <c r="AK41" s="35"/>
      <c r="AL41" s="35"/>
      <c r="AM41" s="35"/>
      <c r="AN41" s="35"/>
      <c r="AO41" s="34"/>
      <c r="AP41" s="34"/>
      <c r="AQ41" s="34"/>
      <c r="AR41" s="34"/>
      <c r="AS41" s="34"/>
      <c r="AT41" s="35"/>
      <c r="AU41" s="35"/>
      <c r="AV41" s="35"/>
      <c r="AW41" s="35"/>
      <c r="AX41" s="35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  <row r="42" spans="1:65" ht="18.899999999999999" customHeight="1" x14ac:dyDescent="0.2">
      <c r="A42" s="4" t="s">
        <v>27</v>
      </c>
      <c r="B42" s="4"/>
      <c r="C42" s="4"/>
      <c r="D42" s="4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5" hidden="1" x14ac:dyDescent="0.2"/>
    <row r="44" spans="1:65" hidden="1" x14ac:dyDescent="0.2"/>
    <row r="45" spans="1:65" hidden="1" x14ac:dyDescent="0.2"/>
    <row r="46" spans="1:65" hidden="1" x14ac:dyDescent="0.2"/>
  </sheetData>
  <mergeCells count="419">
    <mergeCell ref="BI39:BM39"/>
    <mergeCell ref="BI40:BM40"/>
    <mergeCell ref="BI41:BM41"/>
    <mergeCell ref="BI32:BM32"/>
    <mergeCell ref="BI33:BM33"/>
    <mergeCell ref="BI34:BM34"/>
    <mergeCell ref="BI35:BM35"/>
    <mergeCell ref="BI36:BM36"/>
    <mergeCell ref="BI37:BM37"/>
    <mergeCell ref="BI22:BM22"/>
    <mergeCell ref="BI26:BM26"/>
    <mergeCell ref="BI27:BM27"/>
    <mergeCell ref="BI16:BM16"/>
    <mergeCell ref="BI17:BM17"/>
    <mergeCell ref="BI18:BM18"/>
    <mergeCell ref="BI19:BM19"/>
    <mergeCell ref="BI20:BM20"/>
    <mergeCell ref="BI21:BM21"/>
    <mergeCell ref="BD30:BH30"/>
    <mergeCell ref="BD31:BH31"/>
    <mergeCell ref="AE19:AI19"/>
    <mergeCell ref="AJ19:AN19"/>
    <mergeCell ref="BI3:BM3"/>
    <mergeCell ref="BI4:BM4"/>
    <mergeCell ref="BI6:BM6"/>
    <mergeCell ref="BI7:BM7"/>
    <mergeCell ref="BI8:BM8"/>
    <mergeCell ref="BI9:BM9"/>
    <mergeCell ref="BI29:BM29"/>
    <mergeCell ref="BI30:BM30"/>
    <mergeCell ref="BI31:BM31"/>
    <mergeCell ref="BI38:BM38"/>
    <mergeCell ref="AJ13:AN13"/>
    <mergeCell ref="BD38:BH38"/>
    <mergeCell ref="BD22:BH22"/>
    <mergeCell ref="BD26:BH26"/>
    <mergeCell ref="BD27:BH27"/>
    <mergeCell ref="BD29:BH29"/>
    <mergeCell ref="BI10:BM10"/>
    <mergeCell ref="BI11:BM11"/>
    <mergeCell ref="BI12:BM12"/>
    <mergeCell ref="BI13:BM13"/>
    <mergeCell ref="BI14:BM14"/>
    <mergeCell ref="BI15:BM15"/>
    <mergeCell ref="AT19:AX19"/>
    <mergeCell ref="AT20:AX20"/>
    <mergeCell ref="AT21:AX21"/>
    <mergeCell ref="AO19:AS19"/>
    <mergeCell ref="AE37:AI37"/>
    <mergeCell ref="AJ37:AN37"/>
    <mergeCell ref="AE36:AI36"/>
    <mergeCell ref="AJ36:AN36"/>
    <mergeCell ref="BD39:BH39"/>
    <mergeCell ref="AT38:AX38"/>
    <mergeCell ref="AT39:AX39"/>
    <mergeCell ref="AY37:BC37"/>
    <mergeCell ref="AY38:BC38"/>
    <mergeCell ref="AY39:BC39"/>
    <mergeCell ref="AE38:AI38"/>
    <mergeCell ref="AJ38:AN38"/>
    <mergeCell ref="BD17:BH17"/>
    <mergeCell ref="BD18:BH18"/>
    <mergeCell ref="BD19:BH19"/>
    <mergeCell ref="BD20:BH20"/>
    <mergeCell ref="BD21:BH21"/>
    <mergeCell ref="AE15:AI15"/>
    <mergeCell ref="AJ15:AN15"/>
    <mergeCell ref="AE16:AI16"/>
    <mergeCell ref="AJ16:AN16"/>
    <mergeCell ref="AE17:AI17"/>
    <mergeCell ref="BD40:BH40"/>
    <mergeCell ref="BD41:BH41"/>
    <mergeCell ref="BD32:BH32"/>
    <mergeCell ref="BD33:BH33"/>
    <mergeCell ref="BD34:BH34"/>
    <mergeCell ref="BD35:BH35"/>
    <mergeCell ref="BD36:BH36"/>
    <mergeCell ref="BD37:BH37"/>
    <mergeCell ref="BD3:BH3"/>
    <mergeCell ref="BD4:BH4"/>
    <mergeCell ref="BD6:BH6"/>
    <mergeCell ref="BD7:BH7"/>
    <mergeCell ref="BD8:BH8"/>
    <mergeCell ref="BD9:BH9"/>
    <mergeCell ref="AT27:AX27"/>
    <mergeCell ref="AT30:AX30"/>
    <mergeCell ref="AT37:AX37"/>
    <mergeCell ref="BD10:BH10"/>
    <mergeCell ref="BD11:BH11"/>
    <mergeCell ref="BD12:BH12"/>
    <mergeCell ref="BD13:BH13"/>
    <mergeCell ref="BD14:BH14"/>
    <mergeCell ref="BD15:BH15"/>
    <mergeCell ref="BD16:BH16"/>
    <mergeCell ref="AT40:AX40"/>
    <mergeCell ref="AT31:AX31"/>
    <mergeCell ref="AT32:AX32"/>
    <mergeCell ref="AT33:AX33"/>
    <mergeCell ref="AT34:AX34"/>
    <mergeCell ref="AT35:AX35"/>
    <mergeCell ref="AT36:AX36"/>
    <mergeCell ref="AT7:AX7"/>
    <mergeCell ref="AT8:AX8"/>
    <mergeCell ref="AT9:AX9"/>
    <mergeCell ref="AT10:AX10"/>
    <mergeCell ref="AT11:AX11"/>
    <mergeCell ref="AT12:AX12"/>
    <mergeCell ref="AT13:AX13"/>
    <mergeCell ref="AT14:AX14"/>
    <mergeCell ref="AT15:AX15"/>
    <mergeCell ref="AT16:AX16"/>
    <mergeCell ref="AT17:AX17"/>
    <mergeCell ref="AT18:AX18"/>
    <mergeCell ref="AY7:BC7"/>
    <mergeCell ref="AY8:BC8"/>
    <mergeCell ref="AY9:BC9"/>
    <mergeCell ref="AY10:BC10"/>
    <mergeCell ref="AY11:BC11"/>
    <mergeCell ref="AY12:BC12"/>
    <mergeCell ref="AY13:BC13"/>
    <mergeCell ref="AY14:BC14"/>
    <mergeCell ref="AY15:BC15"/>
    <mergeCell ref="AY16:BC16"/>
    <mergeCell ref="AY17:BC17"/>
    <mergeCell ref="AY18:BC18"/>
    <mergeCell ref="AY19:BC19"/>
    <mergeCell ref="AY20:BC20"/>
    <mergeCell ref="AY21:BC21"/>
    <mergeCell ref="AY36:BC36"/>
    <mergeCell ref="AY26:BC26"/>
    <mergeCell ref="AY27:BC27"/>
    <mergeCell ref="AY29:BC29"/>
    <mergeCell ref="AY30:BC30"/>
    <mergeCell ref="AY31:BC31"/>
    <mergeCell ref="AO6:AS6"/>
    <mergeCell ref="AE3:AI3"/>
    <mergeCell ref="AE4:AI4"/>
    <mergeCell ref="AJ4:AN4"/>
    <mergeCell ref="AE6:AI6"/>
    <mergeCell ref="AY41:BC41"/>
    <mergeCell ref="AY32:BC32"/>
    <mergeCell ref="AY33:BC33"/>
    <mergeCell ref="AY34:BC34"/>
    <mergeCell ref="AY35:BC35"/>
    <mergeCell ref="AY3:BC3"/>
    <mergeCell ref="AY4:BC4"/>
    <mergeCell ref="AY6:BC6"/>
    <mergeCell ref="Z4:AD4"/>
    <mergeCell ref="AO4:AS4"/>
    <mergeCell ref="K6:O6"/>
    <mergeCell ref="P6:T6"/>
    <mergeCell ref="AT4:AX4"/>
    <mergeCell ref="U6:Y6"/>
    <mergeCell ref="Z6:AD6"/>
    <mergeCell ref="A6:E6"/>
    <mergeCell ref="F6:J6"/>
    <mergeCell ref="AE7:AI7"/>
    <mergeCell ref="AJ7:AN7"/>
    <mergeCell ref="A4:E4"/>
    <mergeCell ref="F4:J4"/>
    <mergeCell ref="K4:O4"/>
    <mergeCell ref="P4:T4"/>
    <mergeCell ref="U4:Y4"/>
    <mergeCell ref="AO10:AS10"/>
    <mergeCell ref="AE10:AI10"/>
    <mergeCell ref="A7:E7"/>
    <mergeCell ref="F7:J7"/>
    <mergeCell ref="K7:O7"/>
    <mergeCell ref="P7:T7"/>
    <mergeCell ref="U7:Y7"/>
    <mergeCell ref="Z7:AD7"/>
    <mergeCell ref="AO7:AS7"/>
    <mergeCell ref="AJ8:AN8"/>
    <mergeCell ref="AE9:AI9"/>
    <mergeCell ref="AJ9:AN9"/>
    <mergeCell ref="A9:E9"/>
    <mergeCell ref="F9:J9"/>
    <mergeCell ref="K9:O9"/>
    <mergeCell ref="P9:T9"/>
    <mergeCell ref="U9:Y9"/>
    <mergeCell ref="Z9:AD9"/>
    <mergeCell ref="AO9:AS9"/>
    <mergeCell ref="A8:E8"/>
    <mergeCell ref="F8:J8"/>
    <mergeCell ref="K8:O8"/>
    <mergeCell ref="P8:T8"/>
    <mergeCell ref="U8:Y8"/>
    <mergeCell ref="Z8:AD8"/>
    <mergeCell ref="AO8:AS8"/>
    <mergeCell ref="AE8:AI8"/>
    <mergeCell ref="AO11:AS11"/>
    <mergeCell ref="A10:E10"/>
    <mergeCell ref="F10:J10"/>
    <mergeCell ref="AE11:AI11"/>
    <mergeCell ref="AJ11:AN11"/>
    <mergeCell ref="AJ10:AN10"/>
    <mergeCell ref="K10:O10"/>
    <mergeCell ref="P10:T10"/>
    <mergeCell ref="U10:Y10"/>
    <mergeCell ref="Z10:AD10"/>
    <mergeCell ref="A11:E11"/>
    <mergeCell ref="F11:J11"/>
    <mergeCell ref="K11:O11"/>
    <mergeCell ref="P11:T11"/>
    <mergeCell ref="U11:Y11"/>
    <mergeCell ref="Z11:AD11"/>
    <mergeCell ref="A13:E13"/>
    <mergeCell ref="F13:J13"/>
    <mergeCell ref="K13:O13"/>
    <mergeCell ref="P13:T13"/>
    <mergeCell ref="U13:Y13"/>
    <mergeCell ref="AO14:AS14"/>
    <mergeCell ref="AE13:AI13"/>
    <mergeCell ref="Z12:AD12"/>
    <mergeCell ref="K14:O14"/>
    <mergeCell ref="P14:T14"/>
    <mergeCell ref="U14:Y14"/>
    <mergeCell ref="Z14:AD14"/>
    <mergeCell ref="AO12:AS12"/>
    <mergeCell ref="AE14:AI14"/>
    <mergeCell ref="AJ14:AN14"/>
    <mergeCell ref="AE12:AI12"/>
    <mergeCell ref="AJ12:AN12"/>
    <mergeCell ref="AO15:AS15"/>
    <mergeCell ref="A14:E14"/>
    <mergeCell ref="F14:J14"/>
    <mergeCell ref="Z13:AD13"/>
    <mergeCell ref="AO13:AS13"/>
    <mergeCell ref="A12:E12"/>
    <mergeCell ref="F12:J12"/>
    <mergeCell ref="K12:O12"/>
    <mergeCell ref="P12:T12"/>
    <mergeCell ref="U12:Y12"/>
    <mergeCell ref="A15:E15"/>
    <mergeCell ref="F15:J15"/>
    <mergeCell ref="K15:O15"/>
    <mergeCell ref="P15:T15"/>
    <mergeCell ref="U15:Y15"/>
    <mergeCell ref="Z15:AD15"/>
    <mergeCell ref="AO17:AS17"/>
    <mergeCell ref="A16:E16"/>
    <mergeCell ref="F16:J16"/>
    <mergeCell ref="K16:O16"/>
    <mergeCell ref="P16:T16"/>
    <mergeCell ref="U16:Y16"/>
    <mergeCell ref="Z16:AD16"/>
    <mergeCell ref="AO16:AS16"/>
    <mergeCell ref="AJ17:AN17"/>
    <mergeCell ref="Z20:AD20"/>
    <mergeCell ref="A17:E17"/>
    <mergeCell ref="F17:J17"/>
    <mergeCell ref="K17:O17"/>
    <mergeCell ref="P17:T17"/>
    <mergeCell ref="U17:Y17"/>
    <mergeCell ref="Z17:AD17"/>
    <mergeCell ref="Z19:AD19"/>
    <mergeCell ref="AO18:AS18"/>
    <mergeCell ref="K18:O18"/>
    <mergeCell ref="P18:T18"/>
    <mergeCell ref="U18:Y18"/>
    <mergeCell ref="Z18:AD18"/>
    <mergeCell ref="AE18:AI18"/>
    <mergeCell ref="AJ18:AN18"/>
    <mergeCell ref="K20:O20"/>
    <mergeCell ref="A19:E19"/>
    <mergeCell ref="F19:J19"/>
    <mergeCell ref="K19:O19"/>
    <mergeCell ref="P19:T19"/>
    <mergeCell ref="U19:Y19"/>
    <mergeCell ref="AE26:AI26"/>
    <mergeCell ref="AE27:AI27"/>
    <mergeCell ref="AJ27:AN27"/>
    <mergeCell ref="AO27:AS27"/>
    <mergeCell ref="A18:E18"/>
    <mergeCell ref="F18:J18"/>
    <mergeCell ref="Z21:AD21"/>
    <mergeCell ref="AO21:AS21"/>
    <mergeCell ref="A20:E20"/>
    <mergeCell ref="F20:J20"/>
    <mergeCell ref="P20:T20"/>
    <mergeCell ref="U20:Y20"/>
    <mergeCell ref="P22:T22"/>
    <mergeCell ref="Z22:AD22"/>
    <mergeCell ref="AO20:AS20"/>
    <mergeCell ref="AJ21:AN21"/>
    <mergeCell ref="AE22:AI22"/>
    <mergeCell ref="AE20:AI20"/>
    <mergeCell ref="AJ20:AN20"/>
    <mergeCell ref="AE21:AI21"/>
    <mergeCell ref="A21:E21"/>
    <mergeCell ref="F21:J21"/>
    <mergeCell ref="K21:O21"/>
    <mergeCell ref="P21:T21"/>
    <mergeCell ref="U21:Y21"/>
    <mergeCell ref="A22:E22"/>
    <mergeCell ref="F22:J22"/>
    <mergeCell ref="K22:O22"/>
    <mergeCell ref="AO29:AS29"/>
    <mergeCell ref="K29:O29"/>
    <mergeCell ref="P29:T29"/>
    <mergeCell ref="U29:Y29"/>
    <mergeCell ref="AE31:AI31"/>
    <mergeCell ref="AJ31:AN31"/>
    <mergeCell ref="AE29:AI29"/>
    <mergeCell ref="AE30:AI30"/>
    <mergeCell ref="AJ30:AN30"/>
    <mergeCell ref="AO31:AS31"/>
    <mergeCell ref="AO30:AS30"/>
    <mergeCell ref="A29:E29"/>
    <mergeCell ref="F29:J29"/>
    <mergeCell ref="A31:E31"/>
    <mergeCell ref="F31:J31"/>
    <mergeCell ref="K31:O31"/>
    <mergeCell ref="P31:T31"/>
    <mergeCell ref="U31:Y31"/>
    <mergeCell ref="A30:E30"/>
    <mergeCell ref="AJ33:AN33"/>
    <mergeCell ref="A27:E27"/>
    <mergeCell ref="F27:J27"/>
    <mergeCell ref="K27:O27"/>
    <mergeCell ref="U22:Y22"/>
    <mergeCell ref="Z29:AD29"/>
    <mergeCell ref="A24:I24"/>
    <mergeCell ref="P27:T27"/>
    <mergeCell ref="U27:Y27"/>
    <mergeCell ref="Z27:AD27"/>
    <mergeCell ref="F30:J30"/>
    <mergeCell ref="K30:O30"/>
    <mergeCell ref="P30:T30"/>
    <mergeCell ref="U30:Y30"/>
    <mergeCell ref="Z30:AD30"/>
    <mergeCell ref="AE32:AI32"/>
    <mergeCell ref="Z33:AD33"/>
    <mergeCell ref="AO32:AS32"/>
    <mergeCell ref="Z31:AD31"/>
    <mergeCell ref="K32:O32"/>
    <mergeCell ref="P32:T32"/>
    <mergeCell ref="U32:Y32"/>
    <mergeCell ref="Z32:AD32"/>
    <mergeCell ref="AO33:AS33"/>
    <mergeCell ref="AJ32:AN32"/>
    <mergeCell ref="AE33:AI33"/>
    <mergeCell ref="U34:Y34"/>
    <mergeCell ref="A33:E33"/>
    <mergeCell ref="F33:J33"/>
    <mergeCell ref="K33:O33"/>
    <mergeCell ref="P33:T33"/>
    <mergeCell ref="U33:Y33"/>
    <mergeCell ref="A32:E32"/>
    <mergeCell ref="F32:J32"/>
    <mergeCell ref="A34:E34"/>
    <mergeCell ref="F34:J34"/>
    <mergeCell ref="K34:O34"/>
    <mergeCell ref="P34:T34"/>
    <mergeCell ref="Z34:AD34"/>
    <mergeCell ref="K35:O35"/>
    <mergeCell ref="P35:T35"/>
    <mergeCell ref="U35:Y35"/>
    <mergeCell ref="Z35:AD35"/>
    <mergeCell ref="AO34:AS34"/>
    <mergeCell ref="AE34:AI34"/>
    <mergeCell ref="AJ34:AN34"/>
    <mergeCell ref="AE35:AI35"/>
    <mergeCell ref="AJ35:AN35"/>
    <mergeCell ref="A35:E35"/>
    <mergeCell ref="F35:J35"/>
    <mergeCell ref="A37:E37"/>
    <mergeCell ref="F37:J37"/>
    <mergeCell ref="K37:O37"/>
    <mergeCell ref="P37:T37"/>
    <mergeCell ref="A36:E36"/>
    <mergeCell ref="F36:J36"/>
    <mergeCell ref="K36:O36"/>
    <mergeCell ref="P36:T36"/>
    <mergeCell ref="AE39:AI39"/>
    <mergeCell ref="AJ39:AN39"/>
    <mergeCell ref="AE40:AI40"/>
    <mergeCell ref="AJ40:AN40"/>
    <mergeCell ref="AE41:AI41"/>
    <mergeCell ref="P38:T38"/>
    <mergeCell ref="U38:Y38"/>
    <mergeCell ref="Z38:AD38"/>
    <mergeCell ref="Z41:AD41"/>
    <mergeCell ref="A39:E39"/>
    <mergeCell ref="F39:J39"/>
    <mergeCell ref="K39:O39"/>
    <mergeCell ref="P39:T39"/>
    <mergeCell ref="U39:Y39"/>
    <mergeCell ref="Z39:AD39"/>
    <mergeCell ref="F38:J38"/>
    <mergeCell ref="AO38:AS38"/>
    <mergeCell ref="Z37:AD37"/>
    <mergeCell ref="K38:O38"/>
    <mergeCell ref="AO41:AS41"/>
    <mergeCell ref="A41:E41"/>
    <mergeCell ref="F41:J41"/>
    <mergeCell ref="K41:O41"/>
    <mergeCell ref="P41:T41"/>
    <mergeCell ref="U41:Y41"/>
    <mergeCell ref="U37:Y37"/>
    <mergeCell ref="U36:Y36"/>
    <mergeCell ref="AO22:AS22"/>
    <mergeCell ref="AY22:BC22"/>
    <mergeCell ref="AO40:AS40"/>
    <mergeCell ref="AY40:BC40"/>
    <mergeCell ref="AO37:AS37"/>
    <mergeCell ref="AO36:AS36"/>
    <mergeCell ref="Z36:AD36"/>
    <mergeCell ref="AO35:AS35"/>
    <mergeCell ref="A2:BC2"/>
    <mergeCell ref="A25:BC25"/>
    <mergeCell ref="A40:E40"/>
    <mergeCell ref="F40:J40"/>
    <mergeCell ref="K40:O40"/>
    <mergeCell ref="P40:T40"/>
    <mergeCell ref="U40:Y40"/>
    <mergeCell ref="Z40:AD40"/>
    <mergeCell ref="AO39:AS39"/>
    <mergeCell ref="A38:E38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scale="89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8B61-3A92-42A0-9E6A-0CD532F3D8C5}">
  <sheetPr>
    <tabColor rgb="FFFF0000"/>
  </sheetPr>
  <dimension ref="A1:BS33"/>
  <sheetViews>
    <sheetView view="pageBreakPreview" zoomScale="80" zoomScaleNormal="100" zoomScaleSheetLayoutView="80" workbookViewId="0">
      <selection sqref="A1:I1"/>
    </sheetView>
  </sheetViews>
  <sheetFormatPr defaultColWidth="2.77734375" defaultRowHeight="13.2" outlineLevelCol="1" x14ac:dyDescent="0.2"/>
  <cols>
    <col min="1" max="6" width="2.77734375" style="1"/>
    <col min="7" max="11" width="2.77734375" style="1" hidden="1" customWidth="1" outlineLevel="1"/>
    <col min="12" max="21" width="2.77734375" style="10" hidden="1" customWidth="1" outlineLevel="1"/>
    <col min="22" max="41" width="2.77734375" style="1" hidden="1" customWidth="1" outlineLevel="1"/>
    <col min="42" max="46" width="0" style="1" hidden="1" customWidth="1" outlineLevel="1"/>
    <col min="47" max="47" width="2.77734375" style="1" collapsed="1"/>
    <col min="48" max="16384" width="2.77734375" style="1"/>
  </cols>
  <sheetData>
    <row r="1" spans="1:71" ht="24.7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M1" s="68"/>
    </row>
    <row r="2" spans="1:71" ht="24.75" customHeight="1" x14ac:dyDescent="0.2">
      <c r="A2" s="67" t="s">
        <v>85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46"/>
      <c r="BJ2" s="46"/>
      <c r="BO2" s="46"/>
    </row>
    <row r="3" spans="1:71" ht="13.8" thickBot="1" x14ac:dyDescent="0.25">
      <c r="A3" s="1" t="s">
        <v>24</v>
      </c>
      <c r="Y3" s="43" t="s">
        <v>84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</row>
    <row r="4" spans="1:71" ht="24" customHeight="1" x14ac:dyDescent="0.2">
      <c r="A4" s="28" t="s">
        <v>83</v>
      </c>
      <c r="B4" s="27"/>
      <c r="C4" s="27"/>
      <c r="D4" s="27"/>
      <c r="E4" s="27"/>
      <c r="F4" s="27"/>
      <c r="G4" s="26" t="s">
        <v>45</v>
      </c>
      <c r="H4" s="42"/>
      <c r="I4" s="42"/>
      <c r="J4" s="42"/>
      <c r="K4" s="28"/>
      <c r="L4" s="27" t="s">
        <v>44</v>
      </c>
      <c r="M4" s="27"/>
      <c r="N4" s="27"/>
      <c r="O4" s="27"/>
      <c r="P4" s="27"/>
      <c r="Q4" s="27" t="s">
        <v>43</v>
      </c>
      <c r="R4" s="27"/>
      <c r="S4" s="27"/>
      <c r="T4" s="27"/>
      <c r="U4" s="26"/>
      <c r="V4" s="27" t="s">
        <v>42</v>
      </c>
      <c r="W4" s="27"/>
      <c r="X4" s="27"/>
      <c r="Y4" s="27"/>
      <c r="Z4" s="26"/>
      <c r="AA4" s="27" t="s">
        <v>41</v>
      </c>
      <c r="AB4" s="27"/>
      <c r="AC4" s="27"/>
      <c r="AD4" s="27"/>
      <c r="AE4" s="26"/>
      <c r="AF4" s="27" t="s">
        <v>40</v>
      </c>
      <c r="AG4" s="27"/>
      <c r="AH4" s="27"/>
      <c r="AI4" s="27"/>
      <c r="AJ4" s="26"/>
      <c r="AK4" s="27" t="s">
        <v>39</v>
      </c>
      <c r="AL4" s="27"/>
      <c r="AM4" s="27"/>
      <c r="AN4" s="27"/>
      <c r="AO4" s="27"/>
      <c r="AP4" s="27" t="s">
        <v>38</v>
      </c>
      <c r="AQ4" s="27"/>
      <c r="AR4" s="27"/>
      <c r="AS4" s="27"/>
      <c r="AT4" s="26"/>
      <c r="AU4" s="27" t="s">
        <v>37</v>
      </c>
      <c r="AV4" s="27"/>
      <c r="AW4" s="27"/>
      <c r="AX4" s="27"/>
      <c r="AY4" s="27"/>
      <c r="AZ4" s="27" t="s">
        <v>36</v>
      </c>
      <c r="BA4" s="27"/>
      <c r="BB4" s="27"/>
      <c r="BC4" s="27"/>
      <c r="BD4" s="27"/>
      <c r="BE4" s="27" t="s">
        <v>35</v>
      </c>
      <c r="BF4" s="27"/>
      <c r="BG4" s="27"/>
      <c r="BH4" s="27"/>
      <c r="BI4" s="26"/>
      <c r="BJ4" s="27" t="s">
        <v>82</v>
      </c>
      <c r="BK4" s="27"/>
      <c r="BL4" s="27"/>
      <c r="BM4" s="27"/>
      <c r="BN4" s="26"/>
      <c r="BO4" s="27" t="s">
        <v>81</v>
      </c>
      <c r="BP4" s="27"/>
      <c r="BQ4" s="27"/>
      <c r="BR4" s="27"/>
      <c r="BS4" s="26"/>
    </row>
    <row r="5" spans="1:71" ht="15" customHeight="1" x14ac:dyDescent="0.2">
      <c r="A5" s="66"/>
      <c r="B5" s="66"/>
      <c r="C5" s="66"/>
      <c r="D5" s="66"/>
      <c r="E5" s="66"/>
      <c r="F5" s="65"/>
      <c r="G5" s="64"/>
      <c r="H5" s="64"/>
      <c r="I5" s="64"/>
      <c r="J5" s="64"/>
      <c r="K5" s="64"/>
      <c r="L5" s="62"/>
      <c r="M5" s="62"/>
      <c r="N5" s="62"/>
      <c r="O5" s="62"/>
      <c r="P5" s="62"/>
      <c r="Q5" s="63"/>
      <c r="R5" s="63"/>
      <c r="S5" s="63"/>
      <c r="T5" s="63"/>
      <c r="U5" s="63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</row>
    <row r="6" spans="1:71" ht="24" customHeight="1" x14ac:dyDescent="0.2">
      <c r="A6" s="61" t="s">
        <v>80</v>
      </c>
      <c r="B6" s="61"/>
      <c r="C6" s="61"/>
      <c r="D6" s="61"/>
      <c r="E6" s="61"/>
      <c r="F6" s="60"/>
      <c r="G6" s="51">
        <f>G13+G8+G12+G16+G17+G18</f>
        <v>19757</v>
      </c>
      <c r="H6" s="51"/>
      <c r="I6" s="51"/>
      <c r="J6" s="51"/>
      <c r="K6" s="51"/>
      <c r="L6" s="51">
        <f>L13+L8+L12+L16+L17+L18</f>
        <v>25034</v>
      </c>
      <c r="M6" s="51"/>
      <c r="N6" s="51"/>
      <c r="O6" s="51"/>
      <c r="P6" s="51"/>
      <c r="Q6" s="51">
        <f>Q13+Q8+Q12+Q16+Q17+Q18+Q24+Q26</f>
        <v>25934</v>
      </c>
      <c r="R6" s="51"/>
      <c r="S6" s="51"/>
      <c r="T6" s="51"/>
      <c r="U6" s="51"/>
      <c r="V6" s="51">
        <f>V13+V8+V12+V16+V17+V18+V24+V26</f>
        <v>25866</v>
      </c>
      <c r="W6" s="51"/>
      <c r="X6" s="51"/>
      <c r="Y6" s="51"/>
      <c r="Z6" s="51"/>
      <c r="AA6" s="51">
        <f>AA13+AA8+AA12+AA16+AA17+AA18+AA24+AA26</f>
        <v>26032</v>
      </c>
      <c r="AB6" s="51"/>
      <c r="AC6" s="51"/>
      <c r="AD6" s="51"/>
      <c r="AE6" s="51"/>
      <c r="AF6" s="51">
        <f>AF13+AF8+AF12+AF16+AF17+AF18+AF24+AF26</f>
        <v>25232</v>
      </c>
      <c r="AG6" s="51"/>
      <c r="AH6" s="51"/>
      <c r="AI6" s="51"/>
      <c r="AJ6" s="51"/>
      <c r="AK6" s="51">
        <f>AK13+AK8+AK12+AK16+AK17+AK18+AK24+AK26</f>
        <v>25046</v>
      </c>
      <c r="AL6" s="51"/>
      <c r="AM6" s="51"/>
      <c r="AN6" s="51"/>
      <c r="AO6" s="51"/>
      <c r="AP6" s="51">
        <f>AP13+AP8+AP12+AP16+AP17+AP18+AP24+AP26</f>
        <v>24836</v>
      </c>
      <c r="AQ6" s="51"/>
      <c r="AR6" s="51"/>
      <c r="AS6" s="51"/>
      <c r="AT6" s="51"/>
      <c r="AU6" s="51">
        <f>AU13+AU8+AU12+AU16+AU17+AU18+AU24+AU26</f>
        <v>24775</v>
      </c>
      <c r="AV6" s="51"/>
      <c r="AW6" s="51"/>
      <c r="AX6" s="51"/>
      <c r="AY6" s="51"/>
      <c r="AZ6" s="51">
        <f>AZ13+AZ8+AZ12+AZ16+AZ17+AZ18+AZ24+AZ26</f>
        <v>24128</v>
      </c>
      <c r="BA6" s="51"/>
      <c r="BB6" s="51"/>
      <c r="BC6" s="51"/>
      <c r="BD6" s="51"/>
      <c r="BE6" s="51">
        <f>BE13+BE8+BE12+BE16+BE17+BE18+BE24+BE26</f>
        <v>23870</v>
      </c>
      <c r="BF6" s="51"/>
      <c r="BG6" s="51"/>
      <c r="BH6" s="51"/>
      <c r="BI6" s="51"/>
      <c r="BJ6" s="51">
        <f>BJ13+BJ8+BJ12+BJ16+BJ17+BJ18+BJ24+BJ26</f>
        <v>23527</v>
      </c>
      <c r="BK6" s="51"/>
      <c r="BL6" s="51"/>
      <c r="BM6" s="51"/>
      <c r="BN6" s="51"/>
      <c r="BO6" s="51">
        <v>22406</v>
      </c>
      <c r="BP6" s="51"/>
      <c r="BQ6" s="51"/>
      <c r="BR6" s="51"/>
      <c r="BS6" s="51"/>
    </row>
    <row r="7" spans="1:71" ht="21" customHeight="1" x14ac:dyDescent="0.2">
      <c r="A7" s="16"/>
      <c r="B7" s="16"/>
      <c r="C7" s="16"/>
      <c r="D7" s="16"/>
      <c r="E7" s="16"/>
      <c r="F7" s="1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</row>
    <row r="8" spans="1:71" ht="24" customHeight="1" x14ac:dyDescent="0.2">
      <c r="A8" s="57" t="s">
        <v>79</v>
      </c>
      <c r="B8" s="57"/>
      <c r="C8" s="57"/>
      <c r="D8" s="57"/>
      <c r="E8" s="57"/>
      <c r="F8" s="56"/>
      <c r="G8" s="51">
        <f>SUM(G9:K11)</f>
        <v>1631</v>
      </c>
      <c r="H8" s="51"/>
      <c r="I8" s="51"/>
      <c r="J8" s="51"/>
      <c r="K8" s="51"/>
      <c r="L8" s="51">
        <f>SUM(L9:P11)</f>
        <v>1574</v>
      </c>
      <c r="M8" s="51"/>
      <c r="N8" s="51"/>
      <c r="O8" s="51"/>
      <c r="P8" s="51"/>
      <c r="Q8" s="51">
        <v>1540</v>
      </c>
      <c r="R8" s="51"/>
      <c r="S8" s="51"/>
      <c r="T8" s="51"/>
      <c r="U8" s="51"/>
      <c r="V8" s="51">
        <f>SUM(V9:Z11)</f>
        <v>1500</v>
      </c>
      <c r="W8" s="51"/>
      <c r="X8" s="51"/>
      <c r="Y8" s="51"/>
      <c r="Z8" s="51"/>
      <c r="AA8" s="51">
        <f>SUM(AA9:AE11)</f>
        <v>1492</v>
      </c>
      <c r="AB8" s="51"/>
      <c r="AC8" s="51"/>
      <c r="AD8" s="51"/>
      <c r="AE8" s="51"/>
      <c r="AF8" s="51">
        <f>SUM(AF9:AJ11)</f>
        <v>1498</v>
      </c>
      <c r="AG8" s="51"/>
      <c r="AH8" s="51"/>
      <c r="AI8" s="51"/>
      <c r="AJ8" s="51"/>
      <c r="AK8" s="51">
        <f>SUM(AK9:AO11)</f>
        <v>1487</v>
      </c>
      <c r="AL8" s="51"/>
      <c r="AM8" s="51"/>
      <c r="AN8" s="51"/>
      <c r="AO8" s="51"/>
      <c r="AP8" s="51">
        <f>SUM(AP9:AT11)</f>
        <v>1507</v>
      </c>
      <c r="AQ8" s="51"/>
      <c r="AR8" s="51"/>
      <c r="AS8" s="51"/>
      <c r="AT8" s="51"/>
      <c r="AU8" s="51">
        <f>SUM(AU9:AY11)</f>
        <v>1497</v>
      </c>
      <c r="AV8" s="51"/>
      <c r="AW8" s="51"/>
      <c r="AX8" s="51"/>
      <c r="AY8" s="51"/>
      <c r="AZ8" s="51">
        <f>SUM(AZ9:BD11)</f>
        <v>1476</v>
      </c>
      <c r="BA8" s="51"/>
      <c r="BB8" s="51"/>
      <c r="BC8" s="51"/>
      <c r="BD8" s="51"/>
      <c r="BE8" s="51">
        <f>SUM(BE9:BI11)</f>
        <v>1460</v>
      </c>
      <c r="BF8" s="51"/>
      <c r="BG8" s="51"/>
      <c r="BH8" s="51"/>
      <c r="BI8" s="51"/>
      <c r="BJ8" s="51">
        <v>1438</v>
      </c>
      <c r="BK8" s="51"/>
      <c r="BL8" s="51"/>
      <c r="BM8" s="51"/>
      <c r="BN8" s="51"/>
      <c r="BO8" s="51">
        <f>SUM(BO9:BS11)</f>
        <v>1452</v>
      </c>
      <c r="BP8" s="51"/>
      <c r="BQ8" s="51"/>
      <c r="BR8" s="51"/>
      <c r="BS8" s="51"/>
    </row>
    <row r="9" spans="1:71" ht="24" customHeight="1" x14ac:dyDescent="0.2">
      <c r="A9" s="16" t="s">
        <v>75</v>
      </c>
      <c r="B9" s="16"/>
      <c r="C9" s="16"/>
      <c r="D9" s="16"/>
      <c r="E9" s="16"/>
      <c r="F9" s="15"/>
      <c r="G9" s="51">
        <v>699</v>
      </c>
      <c r="H9" s="51"/>
      <c r="I9" s="51"/>
      <c r="J9" s="51"/>
      <c r="K9" s="51"/>
      <c r="L9" s="51">
        <v>675</v>
      </c>
      <c r="M9" s="51"/>
      <c r="N9" s="51"/>
      <c r="O9" s="51"/>
      <c r="P9" s="51"/>
      <c r="Q9" s="51">
        <v>656</v>
      </c>
      <c r="R9" s="51"/>
      <c r="S9" s="51"/>
      <c r="T9" s="51"/>
      <c r="U9" s="51"/>
      <c r="V9" s="51">
        <v>649</v>
      </c>
      <c r="W9" s="51"/>
      <c r="X9" s="51"/>
      <c r="Y9" s="51"/>
      <c r="Z9" s="51"/>
      <c r="AA9" s="51">
        <v>652</v>
      </c>
      <c r="AB9" s="51"/>
      <c r="AC9" s="51"/>
      <c r="AD9" s="51"/>
      <c r="AE9" s="51"/>
      <c r="AF9" s="51">
        <v>653</v>
      </c>
      <c r="AG9" s="51"/>
      <c r="AH9" s="51"/>
      <c r="AI9" s="51"/>
      <c r="AJ9" s="51"/>
      <c r="AK9" s="51">
        <v>641</v>
      </c>
      <c r="AL9" s="51"/>
      <c r="AM9" s="51"/>
      <c r="AN9" s="51"/>
      <c r="AO9" s="51"/>
      <c r="AP9" s="51">
        <v>666</v>
      </c>
      <c r="AQ9" s="51"/>
      <c r="AR9" s="51"/>
      <c r="AS9" s="51"/>
      <c r="AT9" s="51"/>
      <c r="AU9" s="51">
        <v>669</v>
      </c>
      <c r="AV9" s="51"/>
      <c r="AW9" s="51"/>
      <c r="AX9" s="51"/>
      <c r="AY9" s="51"/>
      <c r="AZ9" s="51">
        <v>661</v>
      </c>
      <c r="BA9" s="51"/>
      <c r="BB9" s="51"/>
      <c r="BC9" s="51"/>
      <c r="BD9" s="51"/>
      <c r="BE9" s="51">
        <v>664</v>
      </c>
      <c r="BF9" s="51"/>
      <c r="BG9" s="51"/>
      <c r="BH9" s="51"/>
      <c r="BI9" s="51"/>
      <c r="BJ9" s="51">
        <v>653</v>
      </c>
      <c r="BK9" s="51"/>
      <c r="BL9" s="51"/>
      <c r="BM9" s="51"/>
      <c r="BN9" s="51"/>
      <c r="BO9" s="51">
        <v>659</v>
      </c>
      <c r="BP9" s="51"/>
      <c r="BQ9" s="51"/>
      <c r="BR9" s="51"/>
      <c r="BS9" s="51"/>
    </row>
    <row r="10" spans="1:71" ht="24" customHeight="1" x14ac:dyDescent="0.2">
      <c r="A10" s="16" t="s">
        <v>74</v>
      </c>
      <c r="B10" s="16"/>
      <c r="C10" s="16"/>
      <c r="D10" s="16"/>
      <c r="E10" s="16"/>
      <c r="F10" s="15"/>
      <c r="G10" s="51">
        <v>895</v>
      </c>
      <c r="H10" s="51"/>
      <c r="I10" s="51"/>
      <c r="J10" s="51"/>
      <c r="K10" s="51"/>
      <c r="L10" s="51">
        <v>865</v>
      </c>
      <c r="M10" s="51"/>
      <c r="N10" s="51"/>
      <c r="O10" s="51"/>
      <c r="P10" s="51"/>
      <c r="Q10" s="51">
        <v>851</v>
      </c>
      <c r="R10" s="51"/>
      <c r="S10" s="51"/>
      <c r="T10" s="51"/>
      <c r="U10" s="51"/>
      <c r="V10" s="51">
        <v>816</v>
      </c>
      <c r="W10" s="51"/>
      <c r="X10" s="51"/>
      <c r="Y10" s="51"/>
      <c r="Z10" s="51"/>
      <c r="AA10" s="51">
        <v>803</v>
      </c>
      <c r="AB10" s="51"/>
      <c r="AC10" s="51"/>
      <c r="AD10" s="51"/>
      <c r="AE10" s="51"/>
      <c r="AF10" s="51">
        <v>803</v>
      </c>
      <c r="AG10" s="51"/>
      <c r="AH10" s="51"/>
      <c r="AI10" s="51"/>
      <c r="AJ10" s="51"/>
      <c r="AK10" s="51">
        <v>801</v>
      </c>
      <c r="AL10" s="51"/>
      <c r="AM10" s="51"/>
      <c r="AN10" s="51"/>
      <c r="AO10" s="51"/>
      <c r="AP10" s="51">
        <v>790</v>
      </c>
      <c r="AQ10" s="51"/>
      <c r="AR10" s="51"/>
      <c r="AS10" s="51"/>
      <c r="AT10" s="51"/>
      <c r="AU10" s="51">
        <v>780</v>
      </c>
      <c r="AV10" s="51"/>
      <c r="AW10" s="51"/>
      <c r="AX10" s="51"/>
      <c r="AY10" s="51"/>
      <c r="AZ10" s="51">
        <v>764</v>
      </c>
      <c r="BA10" s="51"/>
      <c r="BB10" s="51"/>
      <c r="BC10" s="51"/>
      <c r="BD10" s="51"/>
      <c r="BE10" s="51">
        <v>747</v>
      </c>
      <c r="BF10" s="51"/>
      <c r="BG10" s="51"/>
      <c r="BH10" s="51"/>
      <c r="BI10" s="51"/>
      <c r="BJ10" s="51">
        <v>735</v>
      </c>
      <c r="BK10" s="51"/>
      <c r="BL10" s="51"/>
      <c r="BM10" s="51"/>
      <c r="BN10" s="51"/>
      <c r="BO10" s="51">
        <v>747</v>
      </c>
      <c r="BP10" s="51"/>
      <c r="BQ10" s="51"/>
      <c r="BR10" s="51"/>
      <c r="BS10" s="51"/>
    </row>
    <row r="11" spans="1:71" ht="24" customHeight="1" x14ac:dyDescent="0.2">
      <c r="A11" s="16" t="s">
        <v>78</v>
      </c>
      <c r="B11" s="16"/>
      <c r="C11" s="16"/>
      <c r="D11" s="16"/>
      <c r="E11" s="16"/>
      <c r="F11" s="15"/>
      <c r="G11" s="51">
        <v>37</v>
      </c>
      <c r="H11" s="51"/>
      <c r="I11" s="51"/>
      <c r="J11" s="51"/>
      <c r="K11" s="51"/>
      <c r="L11" s="51">
        <v>34</v>
      </c>
      <c r="M11" s="51"/>
      <c r="N11" s="51"/>
      <c r="O11" s="51"/>
      <c r="P11" s="51"/>
      <c r="Q11" s="51">
        <v>33</v>
      </c>
      <c r="R11" s="51"/>
      <c r="S11" s="51"/>
      <c r="T11" s="51"/>
      <c r="U11" s="51"/>
      <c r="V11" s="51">
        <v>35</v>
      </c>
      <c r="W11" s="51"/>
      <c r="X11" s="51"/>
      <c r="Y11" s="51"/>
      <c r="Z11" s="51"/>
      <c r="AA11" s="51">
        <v>37</v>
      </c>
      <c r="AB11" s="51"/>
      <c r="AC11" s="51"/>
      <c r="AD11" s="51"/>
      <c r="AE11" s="51"/>
      <c r="AF11" s="51">
        <v>42</v>
      </c>
      <c r="AG11" s="51"/>
      <c r="AH11" s="51"/>
      <c r="AI11" s="51"/>
      <c r="AJ11" s="51"/>
      <c r="AK11" s="51">
        <v>45</v>
      </c>
      <c r="AL11" s="51"/>
      <c r="AM11" s="51"/>
      <c r="AN11" s="51"/>
      <c r="AO11" s="51"/>
      <c r="AP11" s="51">
        <v>51</v>
      </c>
      <c r="AQ11" s="51"/>
      <c r="AR11" s="51"/>
      <c r="AS11" s="51"/>
      <c r="AT11" s="51"/>
      <c r="AU11" s="51">
        <v>48</v>
      </c>
      <c r="AV11" s="51"/>
      <c r="AW11" s="51"/>
      <c r="AX11" s="51"/>
      <c r="AY11" s="51"/>
      <c r="AZ11" s="51">
        <v>51</v>
      </c>
      <c r="BA11" s="51"/>
      <c r="BB11" s="51"/>
      <c r="BC11" s="51"/>
      <c r="BD11" s="51"/>
      <c r="BE11" s="51">
        <v>49</v>
      </c>
      <c r="BF11" s="51"/>
      <c r="BG11" s="51"/>
      <c r="BH11" s="51"/>
      <c r="BI11" s="51"/>
      <c r="BJ11" s="51">
        <v>50</v>
      </c>
      <c r="BK11" s="51"/>
      <c r="BL11" s="51"/>
      <c r="BM11" s="51"/>
      <c r="BN11" s="51"/>
      <c r="BO11" s="51">
        <v>46</v>
      </c>
      <c r="BP11" s="51"/>
      <c r="BQ11" s="51"/>
      <c r="BR11" s="51"/>
      <c r="BS11" s="51"/>
    </row>
    <row r="12" spans="1:71" ht="24" customHeight="1" x14ac:dyDescent="0.2">
      <c r="A12" s="61" t="s">
        <v>77</v>
      </c>
      <c r="B12" s="61"/>
      <c r="C12" s="61"/>
      <c r="D12" s="61"/>
      <c r="E12" s="61"/>
      <c r="F12" s="60"/>
      <c r="G12" s="51">
        <v>33</v>
      </c>
      <c r="H12" s="51"/>
      <c r="I12" s="51"/>
      <c r="J12" s="51"/>
      <c r="K12" s="51"/>
      <c r="L12" s="51">
        <v>33</v>
      </c>
      <c r="M12" s="51"/>
      <c r="N12" s="51"/>
      <c r="O12" s="51"/>
      <c r="P12" s="51"/>
      <c r="Q12" s="51">
        <v>33</v>
      </c>
      <c r="R12" s="51"/>
      <c r="S12" s="51"/>
      <c r="T12" s="51"/>
      <c r="U12" s="51"/>
      <c r="V12" s="51">
        <v>33</v>
      </c>
      <c r="W12" s="51"/>
      <c r="X12" s="51"/>
      <c r="Y12" s="51"/>
      <c r="Z12" s="51"/>
      <c r="AA12" s="51">
        <v>31</v>
      </c>
      <c r="AB12" s="51"/>
      <c r="AC12" s="51"/>
      <c r="AD12" s="51"/>
      <c r="AE12" s="51"/>
      <c r="AF12" s="51">
        <v>34</v>
      </c>
      <c r="AG12" s="51"/>
      <c r="AH12" s="51"/>
      <c r="AI12" s="51"/>
      <c r="AJ12" s="51"/>
      <c r="AK12" s="51">
        <v>34</v>
      </c>
      <c r="AL12" s="51"/>
      <c r="AM12" s="51"/>
      <c r="AN12" s="51"/>
      <c r="AO12" s="51"/>
      <c r="AP12" s="51">
        <v>34</v>
      </c>
      <c r="AQ12" s="51"/>
      <c r="AR12" s="51"/>
      <c r="AS12" s="51"/>
      <c r="AT12" s="51"/>
      <c r="AU12" s="51">
        <v>37</v>
      </c>
      <c r="AV12" s="51"/>
      <c r="AW12" s="51"/>
      <c r="AX12" s="51"/>
      <c r="AY12" s="51"/>
      <c r="AZ12" s="51">
        <v>36</v>
      </c>
      <c r="BA12" s="51"/>
      <c r="BB12" s="51"/>
      <c r="BC12" s="51"/>
      <c r="BD12" s="51"/>
      <c r="BE12" s="51">
        <v>37</v>
      </c>
      <c r="BF12" s="51"/>
      <c r="BG12" s="51"/>
      <c r="BH12" s="51"/>
      <c r="BI12" s="51"/>
      <c r="BJ12" s="51">
        <v>36</v>
      </c>
      <c r="BK12" s="51"/>
      <c r="BL12" s="51"/>
      <c r="BM12" s="51"/>
      <c r="BN12" s="51"/>
      <c r="BO12" s="51">
        <v>34</v>
      </c>
      <c r="BP12" s="51"/>
      <c r="BQ12" s="51"/>
      <c r="BR12" s="51"/>
      <c r="BS12" s="51"/>
    </row>
    <row r="13" spans="1:71" ht="24" customHeight="1" x14ac:dyDescent="0.2">
      <c r="A13" s="57" t="s">
        <v>76</v>
      </c>
      <c r="B13" s="57"/>
      <c r="C13" s="57"/>
      <c r="D13" s="57"/>
      <c r="E13" s="57"/>
      <c r="F13" s="56"/>
      <c r="G13" s="51">
        <f>SUM(G14:K15)</f>
        <v>9603</v>
      </c>
      <c r="H13" s="51"/>
      <c r="I13" s="51"/>
      <c r="J13" s="51"/>
      <c r="K13" s="51"/>
      <c r="L13" s="51">
        <f>SUM(L14:P15)</f>
        <v>9614</v>
      </c>
      <c r="M13" s="51"/>
      <c r="N13" s="51"/>
      <c r="O13" s="51"/>
      <c r="P13" s="51"/>
      <c r="Q13" s="51">
        <f>SUM(Q14:U15)</f>
        <v>9529</v>
      </c>
      <c r="R13" s="51"/>
      <c r="S13" s="51"/>
      <c r="T13" s="51"/>
      <c r="U13" s="51"/>
      <c r="V13" s="51">
        <f>SUM(V14:Z15)</f>
        <v>9343</v>
      </c>
      <c r="W13" s="51"/>
      <c r="X13" s="51"/>
      <c r="Y13" s="51"/>
      <c r="Z13" s="51"/>
      <c r="AA13" s="51">
        <f>SUM(AA14:AE15)</f>
        <v>9135</v>
      </c>
      <c r="AB13" s="51"/>
      <c r="AC13" s="51"/>
      <c r="AD13" s="51"/>
      <c r="AE13" s="51"/>
      <c r="AF13" s="51">
        <f>SUM(AF14:AJ15)</f>
        <v>8949</v>
      </c>
      <c r="AG13" s="51"/>
      <c r="AH13" s="51"/>
      <c r="AI13" s="51"/>
      <c r="AJ13" s="51"/>
      <c r="AK13" s="51">
        <f>SUM(AK14:AO15)</f>
        <v>8915</v>
      </c>
      <c r="AL13" s="51"/>
      <c r="AM13" s="51"/>
      <c r="AN13" s="51"/>
      <c r="AO13" s="51"/>
      <c r="AP13" s="51">
        <f>SUM(AP14:AT15)</f>
        <v>8883</v>
      </c>
      <c r="AQ13" s="51"/>
      <c r="AR13" s="51"/>
      <c r="AS13" s="51"/>
      <c r="AT13" s="51"/>
      <c r="AU13" s="51">
        <f>SUM(AU14:AY15)</f>
        <v>8788</v>
      </c>
      <c r="AV13" s="51"/>
      <c r="AW13" s="51"/>
      <c r="AX13" s="51"/>
      <c r="AY13" s="51"/>
      <c r="AZ13" s="51">
        <f>SUM(AZ14:BD15)</f>
        <v>8677</v>
      </c>
      <c r="BA13" s="51"/>
      <c r="BB13" s="51"/>
      <c r="BC13" s="51"/>
      <c r="BD13" s="51"/>
      <c r="BE13" s="51">
        <f>SUM(BE14:BI15)</f>
        <v>8536</v>
      </c>
      <c r="BF13" s="51"/>
      <c r="BG13" s="51"/>
      <c r="BH13" s="51"/>
      <c r="BI13" s="51"/>
      <c r="BJ13" s="51">
        <v>8366</v>
      </c>
      <c r="BK13" s="51"/>
      <c r="BL13" s="51"/>
      <c r="BM13" s="51"/>
      <c r="BN13" s="51"/>
      <c r="BO13" s="51">
        <f>SUM(BO14:BS15)</f>
        <v>8169</v>
      </c>
      <c r="BP13" s="51"/>
      <c r="BQ13" s="51"/>
      <c r="BR13" s="51"/>
      <c r="BS13" s="51"/>
    </row>
    <row r="14" spans="1:71" ht="24" customHeight="1" x14ac:dyDescent="0.2">
      <c r="A14" s="16" t="s">
        <v>75</v>
      </c>
      <c r="B14" s="16"/>
      <c r="C14" s="16"/>
      <c r="D14" s="16"/>
      <c r="E14" s="16"/>
      <c r="F14" s="15"/>
      <c r="G14" s="51">
        <v>3449</v>
      </c>
      <c r="H14" s="51"/>
      <c r="I14" s="51"/>
      <c r="J14" s="51"/>
      <c r="K14" s="51"/>
      <c r="L14" s="51">
        <v>3548</v>
      </c>
      <c r="M14" s="51"/>
      <c r="N14" s="51"/>
      <c r="O14" s="51"/>
      <c r="P14" s="51"/>
      <c r="Q14" s="51">
        <v>3584</v>
      </c>
      <c r="R14" s="51"/>
      <c r="S14" s="51"/>
      <c r="T14" s="51"/>
      <c r="U14" s="51"/>
      <c r="V14" s="51">
        <v>3614</v>
      </c>
      <c r="W14" s="51"/>
      <c r="X14" s="51"/>
      <c r="Y14" s="51"/>
      <c r="Z14" s="51"/>
      <c r="AA14" s="51">
        <v>3618</v>
      </c>
      <c r="AB14" s="51"/>
      <c r="AC14" s="51"/>
      <c r="AD14" s="51"/>
      <c r="AE14" s="51"/>
      <c r="AF14" s="51">
        <v>3596</v>
      </c>
      <c r="AG14" s="51"/>
      <c r="AH14" s="51"/>
      <c r="AI14" s="51"/>
      <c r="AJ14" s="51"/>
      <c r="AK14" s="51">
        <v>3667</v>
      </c>
      <c r="AL14" s="51"/>
      <c r="AM14" s="51"/>
      <c r="AN14" s="51"/>
      <c r="AO14" s="51"/>
      <c r="AP14" s="51">
        <v>3706</v>
      </c>
      <c r="AQ14" s="51"/>
      <c r="AR14" s="51"/>
      <c r="AS14" s="51"/>
      <c r="AT14" s="51"/>
      <c r="AU14" s="51">
        <v>3740</v>
      </c>
      <c r="AV14" s="51"/>
      <c r="AW14" s="51"/>
      <c r="AX14" s="51"/>
      <c r="AY14" s="51"/>
      <c r="AZ14" s="51">
        <v>3772</v>
      </c>
      <c r="BA14" s="51"/>
      <c r="BB14" s="51"/>
      <c r="BC14" s="51"/>
      <c r="BD14" s="51"/>
      <c r="BE14" s="51">
        <v>3792</v>
      </c>
      <c r="BF14" s="51"/>
      <c r="BG14" s="51"/>
      <c r="BH14" s="51"/>
      <c r="BI14" s="51"/>
      <c r="BJ14" s="51">
        <v>3752</v>
      </c>
      <c r="BK14" s="51"/>
      <c r="BL14" s="51"/>
      <c r="BM14" s="51"/>
      <c r="BN14" s="51"/>
      <c r="BO14" s="51">
        <v>3740</v>
      </c>
      <c r="BP14" s="51"/>
      <c r="BQ14" s="51"/>
      <c r="BR14" s="51"/>
      <c r="BS14" s="51"/>
    </row>
    <row r="15" spans="1:71" ht="24" customHeight="1" x14ac:dyDescent="0.2">
      <c r="A15" s="16" t="s">
        <v>74</v>
      </c>
      <c r="B15" s="16"/>
      <c r="C15" s="16"/>
      <c r="D15" s="16"/>
      <c r="E15" s="16"/>
      <c r="F15" s="15"/>
      <c r="G15" s="51">
        <v>6154</v>
      </c>
      <c r="H15" s="51"/>
      <c r="I15" s="51"/>
      <c r="J15" s="51"/>
      <c r="K15" s="51"/>
      <c r="L15" s="51">
        <v>6066</v>
      </c>
      <c r="M15" s="51"/>
      <c r="N15" s="51"/>
      <c r="O15" s="51"/>
      <c r="P15" s="51"/>
      <c r="Q15" s="51">
        <v>5945</v>
      </c>
      <c r="R15" s="51"/>
      <c r="S15" s="51"/>
      <c r="T15" s="51"/>
      <c r="U15" s="51"/>
      <c r="V15" s="51">
        <v>5729</v>
      </c>
      <c r="W15" s="51"/>
      <c r="X15" s="51"/>
      <c r="Y15" s="51"/>
      <c r="Z15" s="51"/>
      <c r="AA15" s="51">
        <v>5517</v>
      </c>
      <c r="AB15" s="51"/>
      <c r="AC15" s="51"/>
      <c r="AD15" s="51"/>
      <c r="AE15" s="51"/>
      <c r="AF15" s="51">
        <v>5353</v>
      </c>
      <c r="AG15" s="51"/>
      <c r="AH15" s="51"/>
      <c r="AI15" s="51"/>
      <c r="AJ15" s="51"/>
      <c r="AK15" s="51">
        <v>5248</v>
      </c>
      <c r="AL15" s="51"/>
      <c r="AM15" s="51"/>
      <c r="AN15" s="51"/>
      <c r="AO15" s="51"/>
      <c r="AP15" s="51">
        <v>5177</v>
      </c>
      <c r="AQ15" s="51"/>
      <c r="AR15" s="51"/>
      <c r="AS15" s="51"/>
      <c r="AT15" s="51"/>
      <c r="AU15" s="51">
        <v>5048</v>
      </c>
      <c r="AV15" s="51"/>
      <c r="AW15" s="51"/>
      <c r="AX15" s="51"/>
      <c r="AY15" s="51"/>
      <c r="AZ15" s="51">
        <v>4905</v>
      </c>
      <c r="BA15" s="51"/>
      <c r="BB15" s="51"/>
      <c r="BC15" s="51"/>
      <c r="BD15" s="51"/>
      <c r="BE15" s="51">
        <v>4744</v>
      </c>
      <c r="BF15" s="51"/>
      <c r="BG15" s="51"/>
      <c r="BH15" s="51"/>
      <c r="BI15" s="51"/>
      <c r="BJ15" s="51">
        <v>4614</v>
      </c>
      <c r="BK15" s="51"/>
      <c r="BL15" s="51"/>
      <c r="BM15" s="51"/>
      <c r="BN15" s="51"/>
      <c r="BO15" s="51">
        <v>4429</v>
      </c>
      <c r="BP15" s="51"/>
      <c r="BQ15" s="51"/>
      <c r="BR15" s="51"/>
      <c r="BS15" s="51"/>
    </row>
    <row r="16" spans="1:71" ht="24" customHeight="1" x14ac:dyDescent="0.2">
      <c r="A16" s="61" t="s">
        <v>73</v>
      </c>
      <c r="B16" s="61"/>
      <c r="C16" s="61"/>
      <c r="D16" s="61"/>
      <c r="E16" s="61"/>
      <c r="F16" s="60"/>
      <c r="G16" s="51">
        <v>393</v>
      </c>
      <c r="H16" s="51"/>
      <c r="I16" s="51"/>
      <c r="J16" s="51"/>
      <c r="K16" s="51"/>
      <c r="L16" s="51">
        <v>399</v>
      </c>
      <c r="M16" s="51"/>
      <c r="N16" s="51"/>
      <c r="O16" s="51"/>
      <c r="P16" s="51"/>
      <c r="Q16" s="51">
        <v>403</v>
      </c>
      <c r="R16" s="51"/>
      <c r="S16" s="51"/>
      <c r="T16" s="51"/>
      <c r="U16" s="51"/>
      <c r="V16" s="51">
        <v>396</v>
      </c>
      <c r="W16" s="51"/>
      <c r="X16" s="51"/>
      <c r="Y16" s="51"/>
      <c r="Z16" s="51"/>
      <c r="AA16" s="51">
        <v>409</v>
      </c>
      <c r="AB16" s="51"/>
      <c r="AC16" s="51"/>
      <c r="AD16" s="51"/>
      <c r="AE16" s="51"/>
      <c r="AF16" s="51">
        <v>427</v>
      </c>
      <c r="AG16" s="51"/>
      <c r="AH16" s="51"/>
      <c r="AI16" s="51"/>
      <c r="AJ16" s="51"/>
      <c r="AK16" s="51">
        <v>436</v>
      </c>
      <c r="AL16" s="51"/>
      <c r="AM16" s="51"/>
      <c r="AN16" s="51"/>
      <c r="AO16" s="51"/>
      <c r="AP16" s="51">
        <v>442</v>
      </c>
      <c r="AQ16" s="51"/>
      <c r="AR16" s="51"/>
      <c r="AS16" s="51"/>
      <c r="AT16" s="51"/>
      <c r="AU16" s="51">
        <v>461</v>
      </c>
      <c r="AV16" s="51"/>
      <c r="AW16" s="51"/>
      <c r="AX16" s="51"/>
      <c r="AY16" s="51"/>
      <c r="AZ16" s="51">
        <v>470</v>
      </c>
      <c r="BA16" s="51"/>
      <c r="BB16" s="51"/>
      <c r="BC16" s="51"/>
      <c r="BD16" s="51"/>
      <c r="BE16" s="51">
        <v>457</v>
      </c>
      <c r="BF16" s="51"/>
      <c r="BG16" s="51"/>
      <c r="BH16" s="51"/>
      <c r="BI16" s="51"/>
      <c r="BJ16" s="51">
        <v>467</v>
      </c>
      <c r="BK16" s="51"/>
      <c r="BL16" s="51"/>
      <c r="BM16" s="51"/>
      <c r="BN16" s="51"/>
      <c r="BO16" s="51">
        <v>470</v>
      </c>
      <c r="BP16" s="51"/>
      <c r="BQ16" s="51"/>
      <c r="BR16" s="51"/>
      <c r="BS16" s="51"/>
    </row>
    <row r="17" spans="1:71" ht="24" customHeight="1" x14ac:dyDescent="0.2">
      <c r="A17" s="59" t="s">
        <v>72</v>
      </c>
      <c r="B17" s="59"/>
      <c r="C17" s="59"/>
      <c r="D17" s="59"/>
      <c r="E17" s="59"/>
      <c r="F17" s="58"/>
      <c r="G17" s="51">
        <v>282</v>
      </c>
      <c r="H17" s="51"/>
      <c r="I17" s="51"/>
      <c r="J17" s="51"/>
      <c r="K17" s="51"/>
      <c r="L17" s="51">
        <v>271</v>
      </c>
      <c r="M17" s="51"/>
      <c r="N17" s="51"/>
      <c r="O17" s="51"/>
      <c r="P17" s="51"/>
      <c r="Q17" s="51">
        <v>277</v>
      </c>
      <c r="R17" s="51"/>
      <c r="S17" s="51"/>
      <c r="T17" s="51"/>
      <c r="U17" s="51"/>
      <c r="V17" s="51">
        <v>278</v>
      </c>
      <c r="W17" s="51"/>
      <c r="X17" s="51"/>
      <c r="Y17" s="51"/>
      <c r="Z17" s="51"/>
      <c r="AA17" s="51">
        <v>269</v>
      </c>
      <c r="AB17" s="51"/>
      <c r="AC17" s="51"/>
      <c r="AD17" s="51"/>
      <c r="AE17" s="51"/>
      <c r="AF17" s="51">
        <v>263</v>
      </c>
      <c r="AG17" s="51"/>
      <c r="AH17" s="51"/>
      <c r="AI17" s="51"/>
      <c r="AJ17" s="51"/>
      <c r="AK17" s="51">
        <v>268</v>
      </c>
      <c r="AL17" s="51"/>
      <c r="AM17" s="51"/>
      <c r="AN17" s="51"/>
      <c r="AO17" s="51"/>
      <c r="AP17" s="51">
        <v>263</v>
      </c>
      <c r="AQ17" s="51"/>
      <c r="AR17" s="51"/>
      <c r="AS17" s="51"/>
      <c r="AT17" s="51"/>
      <c r="AU17" s="51">
        <v>278</v>
      </c>
      <c r="AV17" s="51"/>
      <c r="AW17" s="51"/>
      <c r="AX17" s="51"/>
      <c r="AY17" s="51"/>
      <c r="AZ17" s="51">
        <v>291</v>
      </c>
      <c r="BA17" s="51"/>
      <c r="BB17" s="51"/>
      <c r="BC17" s="51"/>
      <c r="BD17" s="51"/>
      <c r="BE17" s="51">
        <v>299</v>
      </c>
      <c r="BF17" s="51"/>
      <c r="BG17" s="51"/>
      <c r="BH17" s="51"/>
      <c r="BI17" s="51"/>
      <c r="BJ17" s="51">
        <v>296</v>
      </c>
      <c r="BK17" s="51"/>
      <c r="BL17" s="51"/>
      <c r="BM17" s="51"/>
      <c r="BN17" s="51"/>
      <c r="BO17" s="51">
        <v>309</v>
      </c>
      <c r="BP17" s="51"/>
      <c r="BQ17" s="51"/>
      <c r="BR17" s="51"/>
      <c r="BS17" s="51"/>
    </row>
    <row r="18" spans="1:71" ht="24" customHeight="1" x14ac:dyDescent="0.2">
      <c r="A18" s="57" t="s">
        <v>71</v>
      </c>
      <c r="B18" s="57"/>
      <c r="C18" s="57"/>
      <c r="D18" s="57"/>
      <c r="E18" s="57"/>
      <c r="F18" s="56"/>
      <c r="G18" s="51">
        <f>SUM(G20:K22)</f>
        <v>7815</v>
      </c>
      <c r="H18" s="51"/>
      <c r="I18" s="51"/>
      <c r="J18" s="51"/>
      <c r="K18" s="51"/>
      <c r="L18" s="51">
        <f>SUM(L19:P22)</f>
        <v>13143</v>
      </c>
      <c r="M18" s="51"/>
      <c r="N18" s="51"/>
      <c r="O18" s="51"/>
      <c r="P18" s="51"/>
      <c r="Q18" s="51">
        <f>SUM(Q19:U22)</f>
        <v>12778</v>
      </c>
      <c r="R18" s="51"/>
      <c r="S18" s="51"/>
      <c r="T18" s="51"/>
      <c r="U18" s="51"/>
      <c r="V18" s="51">
        <f>SUM(V19:Z22)</f>
        <v>13047</v>
      </c>
      <c r="W18" s="51"/>
      <c r="X18" s="51"/>
      <c r="Y18" s="51"/>
      <c r="Z18" s="51"/>
      <c r="AA18" s="51">
        <f>SUM(AA19:AE22)</f>
        <v>13443</v>
      </c>
      <c r="AB18" s="51"/>
      <c r="AC18" s="51"/>
      <c r="AD18" s="51"/>
      <c r="AE18" s="51"/>
      <c r="AF18" s="51">
        <f>SUM(AF19:AJ22)</f>
        <v>12945</v>
      </c>
      <c r="AG18" s="51"/>
      <c r="AH18" s="51"/>
      <c r="AI18" s="51"/>
      <c r="AJ18" s="51"/>
      <c r="AK18" s="51">
        <f>SUM(AK19:AO22)</f>
        <v>12859</v>
      </c>
      <c r="AL18" s="51"/>
      <c r="AM18" s="51"/>
      <c r="AN18" s="51"/>
      <c r="AO18" s="51"/>
      <c r="AP18" s="51">
        <f>SUM(AP19:AT22)</f>
        <v>12763</v>
      </c>
      <c r="AQ18" s="51"/>
      <c r="AR18" s="51"/>
      <c r="AS18" s="51"/>
      <c r="AT18" s="51"/>
      <c r="AU18" s="51">
        <f>SUM(AU19:AY22)</f>
        <v>12823</v>
      </c>
      <c r="AV18" s="51"/>
      <c r="AW18" s="51"/>
      <c r="AX18" s="51"/>
      <c r="AY18" s="51"/>
      <c r="AZ18" s="51">
        <f>SUM(AZ19:BD22)</f>
        <v>12317</v>
      </c>
      <c r="BA18" s="51"/>
      <c r="BB18" s="51"/>
      <c r="BC18" s="51"/>
      <c r="BD18" s="51"/>
      <c r="BE18" s="51">
        <f>SUM(BE19:BI22)</f>
        <v>12235</v>
      </c>
      <c r="BF18" s="51"/>
      <c r="BG18" s="51"/>
      <c r="BH18" s="51"/>
      <c r="BI18" s="51"/>
      <c r="BJ18" s="51">
        <v>12066</v>
      </c>
      <c r="BK18" s="51"/>
      <c r="BL18" s="51"/>
      <c r="BM18" s="51"/>
      <c r="BN18" s="51"/>
      <c r="BO18" s="51">
        <f>SUM(BO19:BS22)</f>
        <v>11972</v>
      </c>
      <c r="BP18" s="51"/>
      <c r="BQ18" s="51"/>
      <c r="BR18" s="51"/>
      <c r="BS18" s="51"/>
    </row>
    <row r="19" spans="1:71" ht="24" customHeight="1" x14ac:dyDescent="0.2">
      <c r="A19" s="16" t="s">
        <v>70</v>
      </c>
      <c r="B19" s="16"/>
      <c r="C19" s="16"/>
      <c r="D19" s="16"/>
      <c r="E19" s="16"/>
      <c r="F19" s="15"/>
      <c r="G19" s="51">
        <v>5087</v>
      </c>
      <c r="H19" s="51"/>
      <c r="I19" s="51"/>
      <c r="J19" s="51"/>
      <c r="K19" s="51"/>
      <c r="L19" s="51">
        <v>5034</v>
      </c>
      <c r="M19" s="51"/>
      <c r="N19" s="51"/>
      <c r="O19" s="51"/>
      <c r="P19" s="51"/>
      <c r="Q19" s="51">
        <v>4937</v>
      </c>
      <c r="R19" s="51"/>
      <c r="S19" s="51"/>
      <c r="T19" s="51"/>
      <c r="U19" s="51"/>
      <c r="V19" s="51">
        <v>4857</v>
      </c>
      <c r="W19" s="51"/>
      <c r="X19" s="51"/>
      <c r="Y19" s="51"/>
      <c r="Z19" s="51"/>
      <c r="AA19" s="51">
        <v>4885</v>
      </c>
      <c r="AB19" s="51"/>
      <c r="AC19" s="51"/>
      <c r="AD19" s="51"/>
      <c r="AE19" s="51"/>
      <c r="AF19" s="51">
        <v>4716</v>
      </c>
      <c r="AG19" s="51"/>
      <c r="AH19" s="51"/>
      <c r="AI19" s="51"/>
      <c r="AJ19" s="51"/>
      <c r="AK19" s="51">
        <v>4584</v>
      </c>
      <c r="AL19" s="51"/>
      <c r="AM19" s="51"/>
      <c r="AN19" s="51"/>
      <c r="AO19" s="51"/>
      <c r="AP19" s="51">
        <v>4521</v>
      </c>
      <c r="AQ19" s="51"/>
      <c r="AR19" s="51"/>
      <c r="AS19" s="51"/>
      <c r="AT19" s="51"/>
      <c r="AU19" s="51">
        <v>4483</v>
      </c>
      <c r="AV19" s="51"/>
      <c r="AW19" s="51"/>
      <c r="AX19" s="51"/>
      <c r="AY19" s="51"/>
      <c r="AZ19" s="51">
        <v>4450</v>
      </c>
      <c r="BA19" s="51"/>
      <c r="BB19" s="51"/>
      <c r="BC19" s="51"/>
      <c r="BD19" s="51"/>
      <c r="BE19" s="51">
        <v>4468</v>
      </c>
      <c r="BF19" s="51"/>
      <c r="BG19" s="51"/>
      <c r="BH19" s="51"/>
      <c r="BI19" s="51"/>
      <c r="BJ19" s="51">
        <v>4480</v>
      </c>
      <c r="BK19" s="51"/>
      <c r="BL19" s="51"/>
      <c r="BM19" s="51"/>
      <c r="BN19" s="51"/>
      <c r="BO19" s="51">
        <v>4391</v>
      </c>
      <c r="BP19" s="51"/>
      <c r="BQ19" s="51"/>
      <c r="BR19" s="51"/>
      <c r="BS19" s="51"/>
    </row>
    <row r="20" spans="1:71" ht="24" customHeight="1" x14ac:dyDescent="0.2">
      <c r="A20" s="16" t="s">
        <v>69</v>
      </c>
      <c r="B20" s="16"/>
      <c r="C20" s="16"/>
      <c r="D20" s="16"/>
      <c r="E20" s="16"/>
      <c r="F20" s="15"/>
      <c r="G20" s="51">
        <v>7383</v>
      </c>
      <c r="H20" s="51"/>
      <c r="I20" s="51"/>
      <c r="J20" s="51"/>
      <c r="K20" s="51"/>
      <c r="L20" s="51">
        <v>7688</v>
      </c>
      <c r="M20" s="51"/>
      <c r="N20" s="51"/>
      <c r="O20" s="51"/>
      <c r="P20" s="51"/>
      <c r="Q20" s="51">
        <v>7312</v>
      </c>
      <c r="R20" s="51"/>
      <c r="S20" s="51"/>
      <c r="T20" s="51"/>
      <c r="U20" s="51"/>
      <c r="V20" s="51">
        <v>7775</v>
      </c>
      <c r="W20" s="51"/>
      <c r="X20" s="51"/>
      <c r="Y20" s="51"/>
      <c r="Z20" s="51"/>
      <c r="AA20" s="51">
        <v>8142</v>
      </c>
      <c r="AB20" s="51"/>
      <c r="AC20" s="51"/>
      <c r="AD20" s="51"/>
      <c r="AE20" s="51"/>
      <c r="AF20" s="51">
        <v>7810</v>
      </c>
      <c r="AG20" s="51"/>
      <c r="AH20" s="51"/>
      <c r="AI20" s="51"/>
      <c r="AJ20" s="51"/>
      <c r="AK20" s="51">
        <v>7858</v>
      </c>
      <c r="AL20" s="51"/>
      <c r="AM20" s="51"/>
      <c r="AN20" s="51"/>
      <c r="AO20" s="51"/>
      <c r="AP20" s="51">
        <v>7813</v>
      </c>
      <c r="AQ20" s="51"/>
      <c r="AR20" s="51"/>
      <c r="AS20" s="51"/>
      <c r="AT20" s="51"/>
      <c r="AU20" s="51">
        <v>7911</v>
      </c>
      <c r="AV20" s="51"/>
      <c r="AW20" s="51"/>
      <c r="AX20" s="51"/>
      <c r="AY20" s="51"/>
      <c r="AZ20" s="51">
        <v>7866</v>
      </c>
      <c r="BA20" s="51"/>
      <c r="BB20" s="51"/>
      <c r="BC20" s="51"/>
      <c r="BD20" s="51"/>
      <c r="BE20" s="51">
        <v>7766</v>
      </c>
      <c r="BF20" s="51"/>
      <c r="BG20" s="51"/>
      <c r="BH20" s="51"/>
      <c r="BI20" s="51"/>
      <c r="BJ20" s="51">
        <v>7585</v>
      </c>
      <c r="BK20" s="51"/>
      <c r="BL20" s="51"/>
      <c r="BM20" s="51"/>
      <c r="BN20" s="51"/>
      <c r="BO20" s="51">
        <v>7580</v>
      </c>
      <c r="BP20" s="51"/>
      <c r="BQ20" s="51"/>
      <c r="BR20" s="51"/>
      <c r="BS20" s="51"/>
    </row>
    <row r="21" spans="1:71" ht="24" customHeight="1" x14ac:dyDescent="0.2">
      <c r="A21" s="16" t="s">
        <v>68</v>
      </c>
      <c r="B21" s="16"/>
      <c r="C21" s="16"/>
      <c r="D21" s="16"/>
      <c r="E21" s="16"/>
      <c r="F21" s="15"/>
      <c r="G21" s="51">
        <v>432</v>
      </c>
      <c r="H21" s="51"/>
      <c r="I21" s="51"/>
      <c r="J21" s="51"/>
      <c r="K21" s="51"/>
      <c r="L21" s="51">
        <v>421</v>
      </c>
      <c r="M21" s="51"/>
      <c r="N21" s="51"/>
      <c r="O21" s="51"/>
      <c r="P21" s="51"/>
      <c r="Q21" s="51">
        <v>422</v>
      </c>
      <c r="R21" s="51"/>
      <c r="S21" s="51"/>
      <c r="T21" s="51"/>
      <c r="U21" s="51"/>
      <c r="V21" s="51">
        <v>414</v>
      </c>
      <c r="W21" s="51"/>
      <c r="X21" s="51"/>
      <c r="Y21" s="51"/>
      <c r="Z21" s="51"/>
      <c r="AA21" s="51">
        <v>415</v>
      </c>
      <c r="AB21" s="51"/>
      <c r="AC21" s="51"/>
      <c r="AD21" s="51"/>
      <c r="AE21" s="51"/>
      <c r="AF21" s="51">
        <v>418</v>
      </c>
      <c r="AG21" s="51"/>
      <c r="AH21" s="51"/>
      <c r="AI21" s="51"/>
      <c r="AJ21" s="51"/>
      <c r="AK21" s="51">
        <v>416</v>
      </c>
      <c r="AL21" s="51"/>
      <c r="AM21" s="51"/>
      <c r="AN21" s="51"/>
      <c r="AO21" s="51"/>
      <c r="AP21" s="51">
        <v>428</v>
      </c>
      <c r="AQ21" s="51"/>
      <c r="AR21" s="51"/>
      <c r="AS21" s="51"/>
      <c r="AT21" s="51"/>
      <c r="AU21" s="51">
        <v>428</v>
      </c>
      <c r="AV21" s="51"/>
      <c r="AW21" s="51"/>
      <c r="AX21" s="51"/>
      <c r="AY21" s="51"/>
      <c r="AZ21" s="51" t="s">
        <v>67</v>
      </c>
      <c r="BA21" s="51"/>
      <c r="BB21" s="51"/>
      <c r="BC21" s="51"/>
      <c r="BD21" s="51"/>
      <c r="BE21" s="51" t="s">
        <v>67</v>
      </c>
      <c r="BF21" s="51"/>
      <c r="BG21" s="51"/>
      <c r="BH21" s="51"/>
      <c r="BI21" s="51"/>
      <c r="BJ21" s="51" t="s">
        <v>67</v>
      </c>
      <c r="BK21" s="51"/>
      <c r="BL21" s="51"/>
      <c r="BM21" s="51"/>
      <c r="BN21" s="51"/>
      <c r="BO21" s="51" t="s">
        <v>66</v>
      </c>
      <c r="BP21" s="51"/>
      <c r="BQ21" s="51"/>
      <c r="BR21" s="51"/>
      <c r="BS21" s="51"/>
    </row>
    <row r="22" spans="1:71" ht="21" customHeight="1" x14ac:dyDescent="0.2">
      <c r="A22" s="16" t="s">
        <v>65</v>
      </c>
      <c r="B22" s="16"/>
      <c r="C22" s="16"/>
      <c r="D22" s="16"/>
      <c r="E22" s="16"/>
      <c r="F22" s="15"/>
      <c r="G22" s="51" t="s">
        <v>64</v>
      </c>
      <c r="H22" s="51"/>
      <c r="I22" s="51"/>
      <c r="J22" s="51"/>
      <c r="K22" s="51"/>
      <c r="L22" s="51" t="s">
        <v>64</v>
      </c>
      <c r="M22" s="51"/>
      <c r="N22" s="51"/>
      <c r="O22" s="51"/>
      <c r="P22" s="51"/>
      <c r="Q22" s="51">
        <v>107</v>
      </c>
      <c r="R22" s="51"/>
      <c r="S22" s="51"/>
      <c r="T22" s="51"/>
      <c r="U22" s="51"/>
      <c r="V22" s="51">
        <v>1</v>
      </c>
      <c r="W22" s="51"/>
      <c r="X22" s="51"/>
      <c r="Y22" s="51"/>
      <c r="Z22" s="51"/>
      <c r="AA22" s="51">
        <v>1</v>
      </c>
      <c r="AB22" s="51"/>
      <c r="AC22" s="51"/>
      <c r="AD22" s="51"/>
      <c r="AE22" s="51"/>
      <c r="AF22" s="51">
        <v>1</v>
      </c>
      <c r="AG22" s="51"/>
      <c r="AH22" s="51"/>
      <c r="AI22" s="51"/>
      <c r="AJ22" s="51"/>
      <c r="AK22" s="51">
        <v>1</v>
      </c>
      <c r="AL22" s="51"/>
      <c r="AM22" s="51"/>
      <c r="AN22" s="51"/>
      <c r="AO22" s="51"/>
      <c r="AP22" s="51">
        <v>1</v>
      </c>
      <c r="AQ22" s="51"/>
      <c r="AR22" s="51"/>
      <c r="AS22" s="51"/>
      <c r="AT22" s="51"/>
      <c r="AU22" s="51">
        <v>1</v>
      </c>
      <c r="AV22" s="51"/>
      <c r="AW22" s="51"/>
      <c r="AX22" s="51"/>
      <c r="AY22" s="51"/>
      <c r="AZ22" s="51">
        <v>1</v>
      </c>
      <c r="BA22" s="51"/>
      <c r="BB22" s="51"/>
      <c r="BC22" s="51"/>
      <c r="BD22" s="51"/>
      <c r="BE22" s="51">
        <v>1</v>
      </c>
      <c r="BF22" s="51"/>
      <c r="BG22" s="51"/>
      <c r="BH22" s="51"/>
      <c r="BI22" s="51"/>
      <c r="BJ22" s="51">
        <v>1</v>
      </c>
      <c r="BK22" s="51"/>
      <c r="BL22" s="51"/>
      <c r="BM22" s="51"/>
      <c r="BN22" s="51"/>
      <c r="BO22" s="51">
        <v>1</v>
      </c>
      <c r="BP22" s="51"/>
      <c r="BQ22" s="51"/>
      <c r="BR22" s="51"/>
      <c r="BS22" s="51"/>
    </row>
    <row r="23" spans="1:71" ht="21" customHeight="1" x14ac:dyDescent="0.2">
      <c r="A23" s="16"/>
      <c r="B23" s="16"/>
      <c r="C23" s="16"/>
      <c r="D23" s="16"/>
      <c r="E23" s="16"/>
      <c r="F23" s="15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</row>
    <row r="24" spans="1:71" ht="24" customHeight="1" x14ac:dyDescent="0.2">
      <c r="A24" s="57" t="s">
        <v>63</v>
      </c>
      <c r="B24" s="57"/>
      <c r="C24" s="57"/>
      <c r="D24" s="57"/>
      <c r="E24" s="57"/>
      <c r="F24" s="56"/>
      <c r="G24" s="51">
        <v>1505</v>
      </c>
      <c r="H24" s="51"/>
      <c r="I24" s="51"/>
      <c r="J24" s="51"/>
      <c r="K24" s="51"/>
      <c r="L24" s="51">
        <v>1429</v>
      </c>
      <c r="M24" s="51"/>
      <c r="N24" s="51"/>
      <c r="O24" s="51"/>
      <c r="P24" s="51"/>
      <c r="Q24" s="51">
        <v>1347</v>
      </c>
      <c r="R24" s="51"/>
      <c r="S24" s="51"/>
      <c r="T24" s="51"/>
      <c r="U24" s="51"/>
      <c r="V24" s="51">
        <v>1244</v>
      </c>
      <c r="W24" s="51"/>
      <c r="X24" s="51"/>
      <c r="Y24" s="51"/>
      <c r="Z24" s="51"/>
      <c r="AA24" s="51">
        <v>1228</v>
      </c>
      <c r="AB24" s="51"/>
      <c r="AC24" s="51"/>
      <c r="AD24" s="51"/>
      <c r="AE24" s="51"/>
      <c r="AF24" s="51">
        <v>1094</v>
      </c>
      <c r="AG24" s="51"/>
      <c r="AH24" s="51"/>
      <c r="AI24" s="51"/>
      <c r="AJ24" s="51"/>
      <c r="AK24" s="51">
        <v>1027</v>
      </c>
      <c r="AL24" s="51"/>
      <c r="AM24" s="51"/>
      <c r="AN24" s="51"/>
      <c r="AO24" s="51"/>
      <c r="AP24" s="51">
        <v>928</v>
      </c>
      <c r="AQ24" s="51"/>
      <c r="AR24" s="51"/>
      <c r="AS24" s="51"/>
      <c r="AT24" s="51"/>
      <c r="AU24" s="51">
        <v>876</v>
      </c>
      <c r="AV24" s="51"/>
      <c r="AW24" s="51"/>
      <c r="AX24" s="51"/>
      <c r="AY24" s="51"/>
      <c r="AZ24" s="51">
        <v>846</v>
      </c>
      <c r="BA24" s="51"/>
      <c r="BB24" s="51"/>
      <c r="BC24" s="51"/>
      <c r="BD24" s="51"/>
      <c r="BE24" s="51">
        <v>830</v>
      </c>
      <c r="BF24" s="51"/>
      <c r="BG24" s="51"/>
      <c r="BH24" s="51"/>
      <c r="BI24" s="51"/>
      <c r="BJ24" s="51">
        <v>843</v>
      </c>
      <c r="BK24" s="51"/>
      <c r="BL24" s="51"/>
      <c r="BM24" s="51"/>
      <c r="BN24" s="51"/>
      <c r="BO24" s="51">
        <v>842</v>
      </c>
      <c r="BP24" s="51"/>
      <c r="BQ24" s="51"/>
      <c r="BR24" s="51"/>
      <c r="BS24" s="51"/>
    </row>
    <row r="25" spans="1:71" ht="21" customHeight="1" x14ac:dyDescent="0.2">
      <c r="A25" s="40"/>
      <c r="B25" s="40"/>
      <c r="C25" s="40"/>
      <c r="D25" s="40"/>
      <c r="E25" s="40"/>
      <c r="F25" s="39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</row>
    <row r="26" spans="1:71" ht="24" customHeight="1" x14ac:dyDescent="0.2">
      <c r="A26" s="57" t="s">
        <v>62</v>
      </c>
      <c r="B26" s="57"/>
      <c r="C26" s="57"/>
      <c r="D26" s="57"/>
      <c r="E26" s="57"/>
      <c r="F26" s="56"/>
      <c r="G26" s="51">
        <v>29</v>
      </c>
      <c r="H26" s="51"/>
      <c r="I26" s="51"/>
      <c r="J26" s="51"/>
      <c r="K26" s="51"/>
      <c r="L26" s="51">
        <v>24</v>
      </c>
      <c r="M26" s="51"/>
      <c r="N26" s="51"/>
      <c r="O26" s="51"/>
      <c r="P26" s="51"/>
      <c r="Q26" s="51">
        <v>27</v>
      </c>
      <c r="R26" s="51"/>
      <c r="S26" s="51"/>
      <c r="T26" s="51"/>
      <c r="U26" s="51"/>
      <c r="V26" s="51">
        <v>25</v>
      </c>
      <c r="W26" s="51"/>
      <c r="X26" s="51"/>
      <c r="Y26" s="51"/>
      <c r="Z26" s="51"/>
      <c r="AA26" s="51">
        <v>25</v>
      </c>
      <c r="AB26" s="51"/>
      <c r="AC26" s="51"/>
      <c r="AD26" s="51"/>
      <c r="AE26" s="51"/>
      <c r="AF26" s="51">
        <v>22</v>
      </c>
      <c r="AG26" s="51"/>
      <c r="AH26" s="51"/>
      <c r="AI26" s="51"/>
      <c r="AJ26" s="51"/>
      <c r="AK26" s="51">
        <v>20</v>
      </c>
      <c r="AL26" s="51"/>
      <c r="AM26" s="51"/>
      <c r="AN26" s="51"/>
      <c r="AO26" s="51"/>
      <c r="AP26" s="51">
        <v>16</v>
      </c>
      <c r="AQ26" s="51"/>
      <c r="AR26" s="51"/>
      <c r="AS26" s="51"/>
      <c r="AT26" s="51"/>
      <c r="AU26" s="51">
        <v>15</v>
      </c>
      <c r="AV26" s="51"/>
      <c r="AW26" s="51"/>
      <c r="AX26" s="51"/>
      <c r="AY26" s="51"/>
      <c r="AZ26" s="51">
        <v>15</v>
      </c>
      <c r="BA26" s="51"/>
      <c r="BB26" s="51"/>
      <c r="BC26" s="51"/>
      <c r="BD26" s="51"/>
      <c r="BE26" s="51">
        <v>16</v>
      </c>
      <c r="BF26" s="51"/>
      <c r="BG26" s="51"/>
      <c r="BH26" s="51"/>
      <c r="BI26" s="51"/>
      <c r="BJ26" s="51">
        <v>15</v>
      </c>
      <c r="BK26" s="51"/>
      <c r="BL26" s="51"/>
      <c r="BM26" s="51"/>
      <c r="BN26" s="51"/>
      <c r="BO26" s="51">
        <v>15</v>
      </c>
      <c r="BP26" s="51"/>
      <c r="BQ26" s="51"/>
      <c r="BR26" s="51"/>
      <c r="BS26" s="51"/>
    </row>
    <row r="27" spans="1:71" ht="15" customHeight="1" thickBot="1" x14ac:dyDescent="0.25">
      <c r="A27" s="55"/>
      <c r="B27" s="55"/>
      <c r="C27" s="55"/>
      <c r="D27" s="55"/>
      <c r="E27" s="55"/>
      <c r="F27" s="54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3"/>
      <c r="R27" s="53"/>
      <c r="S27" s="53"/>
      <c r="T27" s="53"/>
      <c r="U27" s="53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</row>
    <row r="28" spans="1:71" ht="21" customHeight="1" x14ac:dyDescent="0.2">
      <c r="A28" s="4" t="s">
        <v>61</v>
      </c>
      <c r="B28" s="4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71" ht="16.5" customHeight="1" x14ac:dyDescent="0.2">
      <c r="A29" s="4" t="s">
        <v>60</v>
      </c>
      <c r="B29" s="4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71" ht="16.5" customHeight="1" x14ac:dyDescent="0.2">
      <c r="A30" s="4" t="s">
        <v>59</v>
      </c>
      <c r="B30" s="4"/>
    </row>
    <row r="31" spans="1:71" ht="16.5" customHeight="1" x14ac:dyDescent="0.2">
      <c r="A31" s="4" t="s">
        <v>58</v>
      </c>
      <c r="B31" s="4"/>
    </row>
    <row r="32" spans="1:71" ht="16.5" customHeight="1" x14ac:dyDescent="0.2">
      <c r="A32" s="4" t="s">
        <v>57</v>
      </c>
      <c r="B32" s="4"/>
    </row>
    <row r="33" spans="1:2" x14ac:dyDescent="0.2">
      <c r="A33" s="4"/>
      <c r="B33" s="4"/>
    </row>
  </sheetData>
  <mergeCells count="336">
    <mergeCell ref="BJ25:BN25"/>
    <mergeCell ref="BJ26:BN26"/>
    <mergeCell ref="BJ27:BN27"/>
    <mergeCell ref="BJ16:BN16"/>
    <mergeCell ref="BJ17:BN17"/>
    <mergeCell ref="BJ18:BN18"/>
    <mergeCell ref="BJ19:BN19"/>
    <mergeCell ref="BJ20:BN20"/>
    <mergeCell ref="BJ21:BN21"/>
    <mergeCell ref="BJ22:BN22"/>
    <mergeCell ref="BJ23:BN23"/>
    <mergeCell ref="BJ24:BN24"/>
    <mergeCell ref="BJ10:BN10"/>
    <mergeCell ref="BJ11:BN11"/>
    <mergeCell ref="BJ12:BN12"/>
    <mergeCell ref="BJ13:BN13"/>
    <mergeCell ref="BJ14:BN14"/>
    <mergeCell ref="BJ15:BN15"/>
    <mergeCell ref="BJ4:BN4"/>
    <mergeCell ref="BJ5:BN5"/>
    <mergeCell ref="BJ6:BN6"/>
    <mergeCell ref="BJ7:BN7"/>
    <mergeCell ref="BJ8:BN8"/>
    <mergeCell ref="BJ9:BN9"/>
    <mergeCell ref="BE27:BI27"/>
    <mergeCell ref="BE16:BI16"/>
    <mergeCell ref="BE17:BI17"/>
    <mergeCell ref="BE18:BI18"/>
    <mergeCell ref="BE19:BI19"/>
    <mergeCell ref="BE20:BI20"/>
    <mergeCell ref="BE21:BI21"/>
    <mergeCell ref="BO27:BS27"/>
    <mergeCell ref="Y3:BS3"/>
    <mergeCell ref="BE22:BI22"/>
    <mergeCell ref="BE23:BI23"/>
    <mergeCell ref="BE24:BI24"/>
    <mergeCell ref="BE25:BI25"/>
    <mergeCell ref="BE26:BI26"/>
    <mergeCell ref="BE10:BI10"/>
    <mergeCell ref="BE11:BI11"/>
    <mergeCell ref="BE12:BI12"/>
    <mergeCell ref="BE4:BI4"/>
    <mergeCell ref="BE5:BI5"/>
    <mergeCell ref="BE6:BI6"/>
    <mergeCell ref="BE7:BI7"/>
    <mergeCell ref="BE8:BI8"/>
    <mergeCell ref="BE9:BI9"/>
    <mergeCell ref="AZ10:BD10"/>
    <mergeCell ref="AZ12:BD12"/>
    <mergeCell ref="AZ13:BD13"/>
    <mergeCell ref="AF11:AJ11"/>
    <mergeCell ref="AK11:AO11"/>
    <mergeCell ref="AF12:AJ12"/>
    <mergeCell ref="AK12:AO12"/>
    <mergeCell ref="AZ11:BD11"/>
    <mergeCell ref="AF10:AJ10"/>
    <mergeCell ref="AK10:AO10"/>
    <mergeCell ref="BE13:BI13"/>
    <mergeCell ref="AU19:AY19"/>
    <mergeCell ref="AU20:AY20"/>
    <mergeCell ref="AZ15:BD15"/>
    <mergeCell ref="AZ17:BD17"/>
    <mergeCell ref="AU17:AY17"/>
    <mergeCell ref="AZ14:BD14"/>
    <mergeCell ref="AZ16:BD16"/>
    <mergeCell ref="BE14:BI14"/>
    <mergeCell ref="BE15:BI15"/>
    <mergeCell ref="AU21:AY21"/>
    <mergeCell ref="AU22:AY22"/>
    <mergeCell ref="AU23:AY23"/>
    <mergeCell ref="AZ26:BD26"/>
    <mergeCell ref="AZ27:BD27"/>
    <mergeCell ref="AU18:AY18"/>
    <mergeCell ref="AU26:AY26"/>
    <mergeCell ref="AF14:AJ14"/>
    <mergeCell ref="AK14:AO14"/>
    <mergeCell ref="AF15:AJ15"/>
    <mergeCell ref="AK15:AO15"/>
    <mergeCell ref="AU27:AY27"/>
    <mergeCell ref="AZ21:BD21"/>
    <mergeCell ref="AZ22:BD22"/>
    <mergeCell ref="AZ18:BD18"/>
    <mergeCell ref="AZ19:BD19"/>
    <mergeCell ref="AZ20:BD20"/>
    <mergeCell ref="AP15:AT15"/>
    <mergeCell ref="AA9:AE9"/>
    <mergeCell ref="AA11:AE11"/>
    <mergeCell ref="AA16:AE16"/>
    <mergeCell ref="AU15:AY15"/>
    <mergeCell ref="AU16:AY16"/>
    <mergeCell ref="AF9:AJ9"/>
    <mergeCell ref="AK9:AO9"/>
    <mergeCell ref="AF16:AJ16"/>
    <mergeCell ref="AK16:AO16"/>
    <mergeCell ref="AZ6:BD6"/>
    <mergeCell ref="AF4:AJ4"/>
    <mergeCell ref="AK4:AO4"/>
    <mergeCell ref="AF5:AJ5"/>
    <mergeCell ref="AK5:AO5"/>
    <mergeCell ref="AA12:AE12"/>
    <mergeCell ref="AU7:AY7"/>
    <mergeCell ref="AZ7:BD7"/>
    <mergeCell ref="AZ8:BD8"/>
    <mergeCell ref="AZ9:BD9"/>
    <mergeCell ref="G4:K4"/>
    <mergeCell ref="L4:P4"/>
    <mergeCell ref="V5:Z5"/>
    <mergeCell ref="A5:F5"/>
    <mergeCell ref="V4:Z4"/>
    <mergeCell ref="AZ4:BD4"/>
    <mergeCell ref="Q4:U4"/>
    <mergeCell ref="AZ5:BD5"/>
    <mergeCell ref="A2:BD2"/>
    <mergeCell ref="L5:P5"/>
    <mergeCell ref="AA5:AE5"/>
    <mergeCell ref="AP5:AT5"/>
    <mergeCell ref="L10:P10"/>
    <mergeCell ref="Q6:U6"/>
    <mergeCell ref="Q7:U7"/>
    <mergeCell ref="Q8:U8"/>
    <mergeCell ref="Q9:U9"/>
    <mergeCell ref="A4:F4"/>
    <mergeCell ref="AP14:AT14"/>
    <mergeCell ref="AU13:AY13"/>
    <mergeCell ref="AP13:AT13"/>
    <mergeCell ref="AU6:AY6"/>
    <mergeCell ref="G5:K5"/>
    <mergeCell ref="AA7:AE7"/>
    <mergeCell ref="AA10:AE10"/>
    <mergeCell ref="AP7:AT7"/>
    <mergeCell ref="AP10:AT10"/>
    <mergeCell ref="AU9:AY9"/>
    <mergeCell ref="A7:F7"/>
    <mergeCell ref="G7:K7"/>
    <mergeCell ref="L7:P7"/>
    <mergeCell ref="V7:Z7"/>
    <mergeCell ref="A6:F6"/>
    <mergeCell ref="G6:K6"/>
    <mergeCell ref="L6:P6"/>
    <mergeCell ref="AP4:AT4"/>
    <mergeCell ref="V6:Z6"/>
    <mergeCell ref="AA6:AE6"/>
    <mergeCell ref="AU4:AY4"/>
    <mergeCell ref="AU5:AY5"/>
    <mergeCell ref="AA4:AE4"/>
    <mergeCell ref="AP6:AT6"/>
    <mergeCell ref="A13:F13"/>
    <mergeCell ref="G13:K13"/>
    <mergeCell ref="L13:P13"/>
    <mergeCell ref="V9:Z9"/>
    <mergeCell ref="L11:P11"/>
    <mergeCell ref="V11:Z11"/>
    <mergeCell ref="A10:F10"/>
    <mergeCell ref="G10:K10"/>
    <mergeCell ref="Q11:U11"/>
    <mergeCell ref="A8:F8"/>
    <mergeCell ref="G8:K8"/>
    <mergeCell ref="L8:P8"/>
    <mergeCell ref="V8:Z8"/>
    <mergeCell ref="Q10:U10"/>
    <mergeCell ref="L9:P9"/>
    <mergeCell ref="V10:Z10"/>
    <mergeCell ref="G14:K14"/>
    <mergeCell ref="L14:P14"/>
    <mergeCell ref="V14:Z14"/>
    <mergeCell ref="A15:F15"/>
    <mergeCell ref="G15:K15"/>
    <mergeCell ref="L15:P15"/>
    <mergeCell ref="Q14:U14"/>
    <mergeCell ref="Q15:U15"/>
    <mergeCell ref="A14:F14"/>
    <mergeCell ref="A9:F9"/>
    <mergeCell ref="G9:K9"/>
    <mergeCell ref="V12:Z12"/>
    <mergeCell ref="A11:F11"/>
    <mergeCell ref="G11:K11"/>
    <mergeCell ref="A12:F12"/>
    <mergeCell ref="G12:K12"/>
    <mergeCell ref="L12:P12"/>
    <mergeCell ref="Q12:U12"/>
    <mergeCell ref="AA13:AE13"/>
    <mergeCell ref="AF6:AJ6"/>
    <mergeCell ref="AK6:AO6"/>
    <mergeCell ref="AF7:AJ7"/>
    <mergeCell ref="AK7:AO7"/>
    <mergeCell ref="AF8:AJ8"/>
    <mergeCell ref="AK8:AO8"/>
    <mergeCell ref="AF13:AJ13"/>
    <mergeCell ref="AK13:AO13"/>
    <mergeCell ref="AA8:AE8"/>
    <mergeCell ref="AU8:AY8"/>
    <mergeCell ref="AP12:AT12"/>
    <mergeCell ref="AP8:AT8"/>
    <mergeCell ref="AP11:AT11"/>
    <mergeCell ref="AU11:AY11"/>
    <mergeCell ref="AU12:AY12"/>
    <mergeCell ref="AU10:AY10"/>
    <mergeCell ref="AP9:AT9"/>
    <mergeCell ref="Q16:U16"/>
    <mergeCell ref="BO4:BS4"/>
    <mergeCell ref="BO5:BS5"/>
    <mergeCell ref="BO6:BS6"/>
    <mergeCell ref="BO7:BS7"/>
    <mergeCell ref="BO8:BS8"/>
    <mergeCell ref="BO9:BS9"/>
    <mergeCell ref="V13:Z13"/>
    <mergeCell ref="V15:Z15"/>
    <mergeCell ref="AA15:AE15"/>
    <mergeCell ref="A18:F18"/>
    <mergeCell ref="A16:F16"/>
    <mergeCell ref="G16:K16"/>
    <mergeCell ref="L16:P16"/>
    <mergeCell ref="G18:K18"/>
    <mergeCell ref="L18:P18"/>
    <mergeCell ref="G17:K17"/>
    <mergeCell ref="L17:P17"/>
    <mergeCell ref="V18:Z18"/>
    <mergeCell ref="Q17:U17"/>
    <mergeCell ref="V17:Z17"/>
    <mergeCell ref="Q18:U18"/>
    <mergeCell ref="AK20:AO20"/>
    <mergeCell ref="AF17:AJ17"/>
    <mergeCell ref="AK17:AO17"/>
    <mergeCell ref="AF18:AJ18"/>
    <mergeCell ref="AK18:AO18"/>
    <mergeCell ref="AP20:AT20"/>
    <mergeCell ref="A19:F19"/>
    <mergeCell ref="G19:K19"/>
    <mergeCell ref="Q20:U20"/>
    <mergeCell ref="AA20:AE20"/>
    <mergeCell ref="Q13:U13"/>
    <mergeCell ref="AA14:AE14"/>
    <mergeCell ref="V16:Z16"/>
    <mergeCell ref="AA18:AE18"/>
    <mergeCell ref="AA17:AE17"/>
    <mergeCell ref="A17:F17"/>
    <mergeCell ref="G20:K20"/>
    <mergeCell ref="L20:P20"/>
    <mergeCell ref="Q21:U21"/>
    <mergeCell ref="V20:Z20"/>
    <mergeCell ref="Q19:U19"/>
    <mergeCell ref="V19:Z19"/>
    <mergeCell ref="L19:P19"/>
    <mergeCell ref="AA19:AE19"/>
    <mergeCell ref="AA21:AE21"/>
    <mergeCell ref="Q22:U22"/>
    <mergeCell ref="Q23:U23"/>
    <mergeCell ref="A22:F22"/>
    <mergeCell ref="G22:K22"/>
    <mergeCell ref="A20:F20"/>
    <mergeCell ref="L22:P22"/>
    <mergeCell ref="A23:F23"/>
    <mergeCell ref="AK21:AO21"/>
    <mergeCell ref="AF22:AJ22"/>
    <mergeCell ref="AK22:AO22"/>
    <mergeCell ref="AF23:AJ23"/>
    <mergeCell ref="AK23:AO23"/>
    <mergeCell ref="A21:F21"/>
    <mergeCell ref="G21:K21"/>
    <mergeCell ref="L21:P21"/>
    <mergeCell ref="V21:Z21"/>
    <mergeCell ref="AA22:AE22"/>
    <mergeCell ref="V24:Z24"/>
    <mergeCell ref="AA24:AE24"/>
    <mergeCell ref="AP21:AT21"/>
    <mergeCell ref="AP24:AT24"/>
    <mergeCell ref="AF19:AJ19"/>
    <mergeCell ref="AK19:AO19"/>
    <mergeCell ref="AF20:AJ20"/>
    <mergeCell ref="AP19:AT19"/>
    <mergeCell ref="AF21:AJ21"/>
    <mergeCell ref="BO25:BS25"/>
    <mergeCell ref="AP22:AT22"/>
    <mergeCell ref="BO20:BS20"/>
    <mergeCell ref="BO21:BS21"/>
    <mergeCell ref="BO14:BS14"/>
    <mergeCell ref="BO15:BS15"/>
    <mergeCell ref="AP18:AT18"/>
    <mergeCell ref="AP16:AT16"/>
    <mergeCell ref="AP17:AT17"/>
    <mergeCell ref="AU14:AY14"/>
    <mergeCell ref="BO17:BS17"/>
    <mergeCell ref="BO18:BS18"/>
    <mergeCell ref="BO19:BS19"/>
    <mergeCell ref="BO22:BS22"/>
    <mergeCell ref="BO23:BS23"/>
    <mergeCell ref="BO24:BS24"/>
    <mergeCell ref="AK24:AO24"/>
    <mergeCell ref="AF25:AJ25"/>
    <mergeCell ref="AU25:AY25"/>
    <mergeCell ref="AK25:AO25"/>
    <mergeCell ref="BO26:BS26"/>
    <mergeCell ref="BO10:BS10"/>
    <mergeCell ref="BO11:BS11"/>
    <mergeCell ref="BO12:BS12"/>
    <mergeCell ref="BO13:BS13"/>
    <mergeCell ref="BO16:BS16"/>
    <mergeCell ref="AP25:AT25"/>
    <mergeCell ref="Q24:U24"/>
    <mergeCell ref="AU24:AY24"/>
    <mergeCell ref="AZ23:BD23"/>
    <mergeCell ref="AZ24:BD24"/>
    <mergeCell ref="AZ25:BD25"/>
    <mergeCell ref="AP23:AT23"/>
    <mergeCell ref="V23:Z23"/>
    <mergeCell ref="AA23:AE23"/>
    <mergeCell ref="AF24:AJ24"/>
    <mergeCell ref="G23:K23"/>
    <mergeCell ref="L23:P23"/>
    <mergeCell ref="V22:Z22"/>
    <mergeCell ref="A24:F24"/>
    <mergeCell ref="G24:K24"/>
    <mergeCell ref="L24:P24"/>
    <mergeCell ref="Q26:U26"/>
    <mergeCell ref="A25:F25"/>
    <mergeCell ref="G25:K25"/>
    <mergeCell ref="L25:P25"/>
    <mergeCell ref="V25:Z25"/>
    <mergeCell ref="AA25:AE25"/>
    <mergeCell ref="Q25:U25"/>
    <mergeCell ref="V26:Z26"/>
    <mergeCell ref="AA26:AE26"/>
    <mergeCell ref="AF26:AJ26"/>
    <mergeCell ref="AK26:AO26"/>
    <mergeCell ref="AF27:AJ27"/>
    <mergeCell ref="AK27:AO27"/>
    <mergeCell ref="AP27:AT27"/>
    <mergeCell ref="A26:F26"/>
    <mergeCell ref="A27:F27"/>
    <mergeCell ref="G27:K27"/>
    <mergeCell ref="L27:P27"/>
    <mergeCell ref="V27:Z27"/>
    <mergeCell ref="AA27:AE27"/>
    <mergeCell ref="G26:K26"/>
    <mergeCell ref="AP26:AT26"/>
    <mergeCell ref="L26:P26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4506A-24DA-4699-AA5D-8A791416B94C}">
  <sheetPr>
    <tabColor rgb="FFFF0000"/>
  </sheetPr>
  <dimension ref="A1:AG93"/>
  <sheetViews>
    <sheetView view="pageBreakPreview" zoomScaleNormal="100" zoomScaleSheetLayoutView="100" workbookViewId="0">
      <selection sqref="A1:I1"/>
    </sheetView>
  </sheetViews>
  <sheetFormatPr defaultColWidth="2.88671875" defaultRowHeight="13.2" outlineLevelRow="1" x14ac:dyDescent="0.2"/>
  <cols>
    <col min="1" max="32" width="2.88671875" style="1"/>
    <col min="33" max="33" width="9.5546875" style="1" bestFit="1" customWidth="1"/>
    <col min="34" max="16384" width="2.88671875" style="1"/>
  </cols>
  <sheetData>
    <row r="1" spans="1:33" ht="24.9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33" ht="24.9" customHeight="1" x14ac:dyDescent="0.2">
      <c r="A2" s="31" t="s">
        <v>121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46"/>
      <c r="AC2" s="46"/>
      <c r="AD2" s="46"/>
      <c r="AE2" s="46"/>
      <c r="AF2" s="46"/>
    </row>
    <row r="3" spans="1:33" ht="13.8" thickBot="1" x14ac:dyDescent="0.25">
      <c r="A3" s="55" t="s">
        <v>120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33" ht="15" customHeight="1" x14ac:dyDescent="0.2">
      <c r="A4" s="86" t="s">
        <v>119</v>
      </c>
      <c r="B4" s="85"/>
      <c r="C4" s="85"/>
      <c r="D4" s="85"/>
      <c r="E4" s="85"/>
      <c r="F4" s="85"/>
      <c r="G4" s="85"/>
      <c r="H4" s="85" t="s">
        <v>118</v>
      </c>
      <c r="I4" s="85"/>
      <c r="J4" s="85"/>
      <c r="K4" s="85"/>
      <c r="L4" s="85"/>
      <c r="M4" s="85"/>
      <c r="N4" s="85" t="s">
        <v>117</v>
      </c>
      <c r="O4" s="85"/>
      <c r="P4" s="85"/>
      <c r="Q4" s="85"/>
      <c r="R4" s="85"/>
      <c r="S4" s="85"/>
      <c r="T4" s="85"/>
      <c r="U4" s="84" t="s">
        <v>116</v>
      </c>
      <c r="V4" s="84"/>
      <c r="W4" s="84"/>
      <c r="X4" s="84"/>
      <c r="Y4" s="84"/>
      <c r="Z4" s="84"/>
      <c r="AA4" s="83"/>
    </row>
    <row r="5" spans="1:33" ht="15" customHeight="1" x14ac:dyDescent="0.2">
      <c r="A5" s="82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0"/>
      <c r="V5" s="80"/>
      <c r="W5" s="80"/>
      <c r="X5" s="80"/>
      <c r="Y5" s="80"/>
      <c r="Z5" s="80"/>
      <c r="AA5" s="79"/>
    </row>
    <row r="6" spans="1:33" ht="12" customHeight="1" x14ac:dyDescent="0.2">
      <c r="A6" s="76"/>
      <c r="B6" s="76"/>
      <c r="C6" s="76"/>
      <c r="D6" s="76"/>
      <c r="E6" s="76"/>
      <c r="F6" s="76"/>
      <c r="G6" s="76"/>
      <c r="H6" s="78"/>
      <c r="I6" s="76"/>
      <c r="J6" s="76"/>
      <c r="K6" s="76"/>
      <c r="L6" s="76"/>
      <c r="M6" s="77"/>
      <c r="N6" s="76"/>
      <c r="O6" s="76"/>
      <c r="P6" s="76"/>
      <c r="Q6" s="76"/>
      <c r="R6" s="76"/>
      <c r="S6" s="76"/>
      <c r="T6" s="76"/>
      <c r="U6" s="20"/>
      <c r="V6" s="20"/>
      <c r="W6" s="20"/>
      <c r="X6" s="20"/>
      <c r="Y6" s="20"/>
      <c r="Z6" s="20"/>
      <c r="AA6" s="20"/>
    </row>
    <row r="7" spans="1:33" ht="18" hidden="1" customHeight="1" outlineLevel="1" x14ac:dyDescent="0.2">
      <c r="A7" s="16" t="s">
        <v>33</v>
      </c>
      <c r="B7" s="16"/>
      <c r="C7" s="16"/>
      <c r="D7" s="16"/>
      <c r="E7" s="16"/>
      <c r="F7" s="16"/>
      <c r="G7" s="16"/>
      <c r="H7" s="70" t="s">
        <v>13</v>
      </c>
      <c r="I7" s="14"/>
      <c r="J7" s="14"/>
      <c r="K7" s="14"/>
      <c r="L7" s="14"/>
      <c r="M7" s="13"/>
      <c r="N7" s="73">
        <f>SUM(N19,N31,N43,N55,N67,N81)</f>
        <v>175671</v>
      </c>
      <c r="O7" s="51"/>
      <c r="P7" s="51"/>
      <c r="Q7" s="51"/>
      <c r="R7" s="51"/>
      <c r="S7" s="51"/>
      <c r="T7" s="51"/>
      <c r="U7" s="51">
        <f>SUM(U19,U31,U43,U55,U67,U81)</f>
        <v>481</v>
      </c>
      <c r="V7" s="51"/>
      <c r="W7" s="51"/>
      <c r="X7" s="51"/>
      <c r="Y7" s="51"/>
      <c r="Z7" s="51"/>
      <c r="AA7" s="51"/>
    </row>
    <row r="8" spans="1:33" ht="18" hidden="1" customHeight="1" outlineLevel="1" x14ac:dyDescent="0.2">
      <c r="A8" s="16"/>
      <c r="B8" s="16"/>
      <c r="C8" s="16"/>
      <c r="D8" s="16"/>
      <c r="E8" s="16"/>
      <c r="F8" s="16"/>
      <c r="G8" s="16"/>
      <c r="H8" s="70" t="s">
        <v>12</v>
      </c>
      <c r="I8" s="14"/>
      <c r="J8" s="14"/>
      <c r="K8" s="14"/>
      <c r="L8" s="14"/>
      <c r="M8" s="13"/>
      <c r="N8" s="73">
        <f>SUM(N20,N32,N44,N56,N68,N82)</f>
        <v>182530</v>
      </c>
      <c r="O8" s="51"/>
      <c r="P8" s="51"/>
      <c r="Q8" s="51"/>
      <c r="R8" s="51"/>
      <c r="S8" s="51"/>
      <c r="T8" s="51"/>
      <c r="U8" s="51">
        <f>SUM(U20,U32,U44,U56,U68,U82)</f>
        <v>499</v>
      </c>
      <c r="V8" s="51"/>
      <c r="W8" s="51"/>
      <c r="X8" s="51"/>
      <c r="Y8" s="51"/>
      <c r="Z8" s="51"/>
      <c r="AA8" s="51"/>
    </row>
    <row r="9" spans="1:33" ht="18" hidden="1" customHeight="1" outlineLevel="1" x14ac:dyDescent="0.2">
      <c r="A9" s="16"/>
      <c r="B9" s="16"/>
      <c r="C9" s="16"/>
      <c r="D9" s="16"/>
      <c r="E9" s="16"/>
      <c r="F9" s="16"/>
      <c r="G9" s="16"/>
      <c r="H9" s="70" t="s">
        <v>11</v>
      </c>
      <c r="I9" s="14"/>
      <c r="J9" s="14"/>
      <c r="K9" s="14"/>
      <c r="L9" s="14"/>
      <c r="M9" s="13"/>
      <c r="N9" s="73">
        <f>SUM(N21,N33,N45,N57,N69,N83)</f>
        <v>165898</v>
      </c>
      <c r="O9" s="51"/>
      <c r="P9" s="51"/>
      <c r="Q9" s="51"/>
      <c r="R9" s="51"/>
      <c r="S9" s="51"/>
      <c r="T9" s="51"/>
      <c r="U9" s="51">
        <f>SUM(U21,U33,U45,U57,U69,U83)</f>
        <v>454</v>
      </c>
      <c r="V9" s="51"/>
      <c r="W9" s="51"/>
      <c r="X9" s="51"/>
      <c r="Y9" s="51"/>
      <c r="Z9" s="51"/>
      <c r="AA9" s="51"/>
    </row>
    <row r="10" spans="1:33" ht="18" hidden="1" customHeight="1" outlineLevel="1" x14ac:dyDescent="0.2">
      <c r="A10" s="16"/>
      <c r="B10" s="16"/>
      <c r="C10" s="16"/>
      <c r="D10" s="16"/>
      <c r="E10" s="16"/>
      <c r="F10" s="16"/>
      <c r="G10" s="16"/>
      <c r="H10" s="70" t="s">
        <v>10</v>
      </c>
      <c r="I10" s="14"/>
      <c r="J10" s="14"/>
      <c r="K10" s="14"/>
      <c r="L10" s="14"/>
      <c r="M10" s="13"/>
      <c r="N10" s="73">
        <f>SUM(N22,N34,N46,N58,N70,N84)</f>
        <v>159208</v>
      </c>
      <c r="O10" s="51"/>
      <c r="P10" s="51"/>
      <c r="Q10" s="51"/>
      <c r="R10" s="51"/>
      <c r="S10" s="51"/>
      <c r="T10" s="51"/>
      <c r="U10" s="51">
        <f>SUM(U22,U34,U46,U58,U70,U84)</f>
        <v>389</v>
      </c>
      <c r="V10" s="51"/>
      <c r="W10" s="51"/>
      <c r="X10" s="51"/>
      <c r="Y10" s="51"/>
      <c r="Z10" s="51"/>
      <c r="AA10" s="51"/>
    </row>
    <row r="11" spans="1:33" ht="18" hidden="1" customHeight="1" outlineLevel="1" x14ac:dyDescent="0.2">
      <c r="A11" s="2"/>
      <c r="B11" s="2"/>
      <c r="C11" s="2"/>
      <c r="D11" s="2"/>
      <c r="E11" s="2"/>
      <c r="F11" s="2"/>
      <c r="G11" s="2"/>
      <c r="H11" s="70" t="s">
        <v>103</v>
      </c>
      <c r="I11" s="14"/>
      <c r="J11" s="14"/>
      <c r="K11" s="14"/>
      <c r="L11" s="14"/>
      <c r="M11" s="13"/>
      <c r="N11" s="73">
        <f>SUM(N23,N35,N47,N59,N71,N85)</f>
        <v>155101</v>
      </c>
      <c r="O11" s="51"/>
      <c r="P11" s="51"/>
      <c r="Q11" s="51"/>
      <c r="R11" s="51"/>
      <c r="S11" s="51"/>
      <c r="T11" s="51"/>
      <c r="U11" s="51">
        <f>SUM(U23,U35,U47,U59,U71,U85)</f>
        <v>425</v>
      </c>
      <c r="V11" s="51"/>
      <c r="W11" s="51"/>
      <c r="X11" s="51"/>
      <c r="Y11" s="51"/>
      <c r="Z11" s="51"/>
      <c r="AA11" s="51"/>
    </row>
    <row r="12" spans="1:33" ht="18" hidden="1" customHeight="1" outlineLevel="1" x14ac:dyDescent="0.2">
      <c r="A12" s="2"/>
      <c r="B12" s="2"/>
      <c r="C12" s="2"/>
      <c r="D12" s="2"/>
      <c r="E12" s="2"/>
      <c r="F12" s="2"/>
      <c r="G12" s="2"/>
      <c r="H12" s="70" t="s">
        <v>102</v>
      </c>
      <c r="I12" s="14"/>
      <c r="J12" s="14"/>
      <c r="K12" s="14"/>
      <c r="L12" s="14"/>
      <c r="M12" s="13"/>
      <c r="N12" s="73">
        <f>SUM(N24,N36,N48,N60,N72,N86)</f>
        <v>156904</v>
      </c>
      <c r="O12" s="51"/>
      <c r="P12" s="51"/>
      <c r="Q12" s="51"/>
      <c r="R12" s="51"/>
      <c r="S12" s="51"/>
      <c r="T12" s="51"/>
      <c r="U12" s="51">
        <f>SUM(U24,U36,U48,U60,U72,U86)</f>
        <v>429</v>
      </c>
      <c r="V12" s="51"/>
      <c r="W12" s="51"/>
      <c r="X12" s="51"/>
      <c r="Y12" s="51"/>
      <c r="Z12" s="51"/>
      <c r="AA12" s="51"/>
      <c r="AG12" s="75"/>
    </row>
    <row r="13" spans="1:33" ht="18" hidden="1" customHeight="1" outlineLevel="1" x14ac:dyDescent="0.2">
      <c r="A13" s="16"/>
      <c r="B13" s="16"/>
      <c r="C13" s="16"/>
      <c r="D13" s="16"/>
      <c r="E13" s="16"/>
      <c r="F13" s="16"/>
      <c r="G13" s="16"/>
      <c r="H13" s="70" t="s">
        <v>7</v>
      </c>
      <c r="I13" s="14"/>
      <c r="J13" s="14"/>
      <c r="K13" s="14"/>
      <c r="L13" s="14"/>
      <c r="M13" s="13"/>
      <c r="N13" s="73">
        <f>SUM(N25,N37,N49,N61,N73,N87)</f>
        <v>157845</v>
      </c>
      <c r="O13" s="51"/>
      <c r="P13" s="51"/>
      <c r="Q13" s="51"/>
      <c r="R13" s="51"/>
      <c r="S13" s="51"/>
      <c r="T13" s="51"/>
      <c r="U13" s="51">
        <f>SUM(U25,U37,U49,U61,U73,U87)</f>
        <v>432</v>
      </c>
      <c r="V13" s="51"/>
      <c r="W13" s="51"/>
      <c r="X13" s="51"/>
      <c r="Y13" s="51"/>
      <c r="Z13" s="51"/>
      <c r="AA13" s="51"/>
      <c r="AG13" s="75"/>
    </row>
    <row r="14" spans="1:33" ht="18" customHeight="1" collapsed="1" x14ac:dyDescent="0.2">
      <c r="A14" s="16" t="s">
        <v>33</v>
      </c>
      <c r="B14" s="16"/>
      <c r="C14" s="16"/>
      <c r="D14" s="16"/>
      <c r="E14" s="16"/>
      <c r="F14" s="16"/>
      <c r="G14" s="16"/>
      <c r="H14" s="70" t="s">
        <v>6</v>
      </c>
      <c r="I14" s="14"/>
      <c r="J14" s="14"/>
      <c r="K14" s="14"/>
      <c r="L14" s="14"/>
      <c r="M14" s="13"/>
      <c r="N14" s="73">
        <f>SUM(N26,N38,N50,N62,N74,N88)</f>
        <v>141338</v>
      </c>
      <c r="O14" s="51"/>
      <c r="P14" s="51"/>
      <c r="Q14" s="51"/>
      <c r="R14" s="51"/>
      <c r="S14" s="51"/>
      <c r="T14" s="51"/>
      <c r="U14" s="51">
        <f>SUM(U26,U38,U50,U62,U74,U88)</f>
        <v>387</v>
      </c>
      <c r="V14" s="51"/>
      <c r="W14" s="51"/>
      <c r="X14" s="51"/>
      <c r="Y14" s="51"/>
      <c r="Z14" s="51"/>
      <c r="AA14" s="51"/>
      <c r="AG14" s="75"/>
    </row>
    <row r="15" spans="1:33" ht="18" customHeight="1" x14ac:dyDescent="0.2">
      <c r="A15" s="2"/>
      <c r="B15" s="2"/>
      <c r="C15" s="2"/>
      <c r="D15" s="2"/>
      <c r="E15" s="2"/>
      <c r="F15" s="2"/>
      <c r="G15" s="2"/>
      <c r="H15" s="70" t="s">
        <v>5</v>
      </c>
      <c r="I15" s="14"/>
      <c r="J15" s="14"/>
      <c r="K15" s="14"/>
      <c r="L15" s="14"/>
      <c r="M15" s="13"/>
      <c r="N15" s="73">
        <f>SUM(N27,N39,N51,N63,N75,N89)</f>
        <v>131565</v>
      </c>
      <c r="O15" s="51"/>
      <c r="P15" s="51"/>
      <c r="Q15" s="51"/>
      <c r="R15" s="51"/>
      <c r="S15" s="51"/>
      <c r="T15" s="51"/>
      <c r="U15" s="51">
        <f>SUM(U27,U39,U51,U63,U75,U89)</f>
        <v>361</v>
      </c>
      <c r="V15" s="51"/>
      <c r="W15" s="51"/>
      <c r="X15" s="51"/>
      <c r="Y15" s="51"/>
      <c r="Z15" s="51"/>
      <c r="AA15" s="51"/>
      <c r="AG15" s="75"/>
    </row>
    <row r="16" spans="1:33" ht="18" customHeight="1" x14ac:dyDescent="0.2">
      <c r="A16" s="2"/>
      <c r="B16" s="2"/>
      <c r="C16" s="2"/>
      <c r="D16" s="2"/>
      <c r="E16" s="2"/>
      <c r="F16" s="2"/>
      <c r="G16" s="2"/>
      <c r="H16" s="70" t="s">
        <v>4</v>
      </c>
      <c r="I16" s="14"/>
      <c r="J16" s="14"/>
      <c r="K16" s="14"/>
      <c r="L16" s="14"/>
      <c r="M16" s="13"/>
      <c r="N16" s="73">
        <f>SUM(N28,N40,N52,N64,N76,N90)</f>
        <v>122398</v>
      </c>
      <c r="O16" s="51"/>
      <c r="P16" s="51"/>
      <c r="Q16" s="51"/>
      <c r="R16" s="51"/>
      <c r="S16" s="51"/>
      <c r="T16" s="51"/>
      <c r="U16" s="51">
        <f>SUM(U28,U40,U52,U64,U76,U90)</f>
        <v>335</v>
      </c>
      <c r="V16" s="51"/>
      <c r="W16" s="51"/>
      <c r="X16" s="51"/>
      <c r="Y16" s="51"/>
      <c r="Z16" s="51"/>
      <c r="AA16" s="51"/>
      <c r="AG16" s="75"/>
    </row>
    <row r="17" spans="1:33" ht="18" customHeight="1" x14ac:dyDescent="0.2">
      <c r="A17" s="2"/>
      <c r="B17" s="2"/>
      <c r="C17" s="2"/>
      <c r="D17" s="2"/>
      <c r="E17" s="2"/>
      <c r="F17" s="2"/>
      <c r="G17" s="2"/>
      <c r="H17" s="70" t="s">
        <v>88</v>
      </c>
      <c r="I17" s="14"/>
      <c r="J17" s="14"/>
      <c r="K17" s="14"/>
      <c r="L17" s="14"/>
      <c r="M17" s="13"/>
      <c r="N17" s="73">
        <f>SUM(N29,N41,N53,N65,N77,N91)</f>
        <v>123202</v>
      </c>
      <c r="O17" s="51"/>
      <c r="P17" s="51"/>
      <c r="Q17" s="51"/>
      <c r="R17" s="51"/>
      <c r="S17" s="51"/>
      <c r="T17" s="51"/>
      <c r="U17" s="51">
        <f>SUM(U29,U41,U53,U65,U77,U91)</f>
        <v>338</v>
      </c>
      <c r="V17" s="51"/>
      <c r="W17" s="51"/>
      <c r="X17" s="51"/>
      <c r="Y17" s="51"/>
      <c r="Z17" s="51"/>
      <c r="AA17" s="51"/>
      <c r="AG17" s="75"/>
    </row>
    <row r="18" spans="1:33" ht="18" customHeight="1" x14ac:dyDescent="0.2">
      <c r="A18" s="2"/>
      <c r="B18" s="2"/>
      <c r="C18" s="2"/>
      <c r="D18" s="2"/>
      <c r="E18" s="2"/>
      <c r="F18" s="2"/>
      <c r="G18" s="2"/>
      <c r="H18" s="70" t="s">
        <v>87</v>
      </c>
      <c r="I18" s="14"/>
      <c r="J18" s="14"/>
      <c r="K18" s="14"/>
      <c r="L18" s="14"/>
      <c r="M18" s="13"/>
      <c r="N18" s="73">
        <f>SUM(N30,N42,N54,N66,N78,N92)</f>
        <v>100422</v>
      </c>
      <c r="O18" s="51"/>
      <c r="P18" s="51"/>
      <c r="Q18" s="51"/>
      <c r="R18" s="51"/>
      <c r="S18" s="51"/>
      <c r="T18" s="51"/>
      <c r="U18" s="51">
        <f>SUM(U30,U42,U54,U66,U78,U92)</f>
        <v>274</v>
      </c>
      <c r="V18" s="51"/>
      <c r="W18" s="51"/>
      <c r="X18" s="51"/>
      <c r="Y18" s="51"/>
      <c r="Z18" s="51"/>
      <c r="AA18" s="51"/>
      <c r="AG18" s="75"/>
    </row>
    <row r="19" spans="1:33" ht="18" hidden="1" customHeight="1" outlineLevel="1" x14ac:dyDescent="0.2">
      <c r="A19" s="16" t="s">
        <v>115</v>
      </c>
      <c r="B19" s="16"/>
      <c r="C19" s="16"/>
      <c r="D19" s="16"/>
      <c r="E19" s="16"/>
      <c r="F19" s="16"/>
      <c r="G19" s="16"/>
      <c r="H19" s="74" t="s">
        <v>113</v>
      </c>
      <c r="I19" s="16"/>
      <c r="J19" s="16"/>
      <c r="K19" s="16"/>
      <c r="L19" s="16"/>
      <c r="M19" s="15"/>
      <c r="N19" s="51">
        <v>12522</v>
      </c>
      <c r="O19" s="51"/>
      <c r="P19" s="51"/>
      <c r="Q19" s="51"/>
      <c r="R19" s="51"/>
      <c r="S19" s="51"/>
      <c r="T19" s="51"/>
      <c r="U19" s="51">
        <v>34</v>
      </c>
      <c r="V19" s="51"/>
      <c r="W19" s="51"/>
      <c r="X19" s="51"/>
      <c r="Y19" s="51"/>
      <c r="Z19" s="51"/>
      <c r="AA19" s="51"/>
    </row>
    <row r="20" spans="1:33" ht="18" hidden="1" customHeight="1" outlineLevel="1" x14ac:dyDescent="0.2">
      <c r="A20" s="16"/>
      <c r="B20" s="16"/>
      <c r="C20" s="16"/>
      <c r="D20" s="16"/>
      <c r="E20" s="16"/>
      <c r="F20" s="16"/>
      <c r="G20" s="16"/>
      <c r="H20" s="74" t="s">
        <v>112</v>
      </c>
      <c r="I20" s="16"/>
      <c r="J20" s="16"/>
      <c r="K20" s="16"/>
      <c r="L20" s="16"/>
      <c r="M20" s="15"/>
      <c r="N20" s="51">
        <v>11266</v>
      </c>
      <c r="O20" s="51"/>
      <c r="P20" s="51"/>
      <c r="Q20" s="51"/>
      <c r="R20" s="51"/>
      <c r="S20" s="51"/>
      <c r="T20" s="51"/>
      <c r="U20" s="51">
        <v>31</v>
      </c>
      <c r="V20" s="51"/>
      <c r="W20" s="51"/>
      <c r="X20" s="51"/>
      <c r="Y20" s="51"/>
      <c r="Z20" s="51"/>
      <c r="AA20" s="51"/>
    </row>
    <row r="21" spans="1:33" ht="18" hidden="1" customHeight="1" outlineLevel="1" x14ac:dyDescent="0.2">
      <c r="A21" s="16"/>
      <c r="B21" s="16"/>
      <c r="C21" s="16"/>
      <c r="D21" s="16"/>
      <c r="E21" s="16"/>
      <c r="F21" s="16"/>
      <c r="G21" s="16"/>
      <c r="H21" s="70" t="s">
        <v>11</v>
      </c>
      <c r="I21" s="14"/>
      <c r="J21" s="14"/>
      <c r="K21" s="14"/>
      <c r="L21" s="14"/>
      <c r="M21" s="13"/>
      <c r="N21" s="51">
        <v>11079</v>
      </c>
      <c r="O21" s="51"/>
      <c r="P21" s="51"/>
      <c r="Q21" s="51"/>
      <c r="R21" s="51"/>
      <c r="S21" s="51"/>
      <c r="T21" s="51"/>
      <c r="U21" s="51">
        <v>30</v>
      </c>
      <c r="V21" s="51"/>
      <c r="W21" s="51"/>
      <c r="X21" s="51"/>
      <c r="Y21" s="51"/>
      <c r="Z21" s="51"/>
      <c r="AA21" s="51"/>
    </row>
    <row r="22" spans="1:33" ht="18" hidden="1" customHeight="1" outlineLevel="1" x14ac:dyDescent="0.2">
      <c r="A22" s="16"/>
      <c r="B22" s="16"/>
      <c r="C22" s="16"/>
      <c r="D22" s="16"/>
      <c r="E22" s="16"/>
      <c r="F22" s="16"/>
      <c r="G22" s="16"/>
      <c r="H22" s="70" t="s">
        <v>10</v>
      </c>
      <c r="I22" s="14"/>
      <c r="J22" s="14"/>
      <c r="K22" s="14"/>
      <c r="L22" s="14"/>
      <c r="M22" s="13"/>
      <c r="N22" s="51">
        <v>10705</v>
      </c>
      <c r="O22" s="51"/>
      <c r="P22" s="51"/>
      <c r="Q22" s="51"/>
      <c r="R22" s="51"/>
      <c r="S22" s="51"/>
      <c r="T22" s="51"/>
      <c r="U22" s="51">
        <v>29</v>
      </c>
      <c r="V22" s="51"/>
      <c r="W22" s="51"/>
      <c r="X22" s="51"/>
      <c r="Y22" s="51"/>
      <c r="Z22" s="51"/>
      <c r="AA22" s="51"/>
    </row>
    <row r="23" spans="1:33" ht="18" hidden="1" customHeight="1" outlineLevel="1" x14ac:dyDescent="0.2">
      <c r="A23" s="2"/>
      <c r="B23" s="2"/>
      <c r="C23" s="2"/>
      <c r="D23" s="2"/>
      <c r="E23" s="2"/>
      <c r="F23" s="2"/>
      <c r="G23" s="2"/>
      <c r="H23" s="70" t="s">
        <v>109</v>
      </c>
      <c r="I23" s="14"/>
      <c r="J23" s="14"/>
      <c r="K23" s="14"/>
      <c r="L23" s="14"/>
      <c r="M23" s="13"/>
      <c r="N23" s="51">
        <v>11298</v>
      </c>
      <c r="O23" s="51"/>
      <c r="P23" s="51"/>
      <c r="Q23" s="51"/>
      <c r="R23" s="51"/>
      <c r="S23" s="51"/>
      <c r="T23" s="51"/>
      <c r="U23" s="51">
        <v>31</v>
      </c>
      <c r="V23" s="51"/>
      <c r="W23" s="51"/>
      <c r="X23" s="51"/>
      <c r="Y23" s="51"/>
      <c r="Z23" s="51"/>
      <c r="AA23" s="51"/>
    </row>
    <row r="24" spans="1:33" ht="18" hidden="1" customHeight="1" outlineLevel="1" x14ac:dyDescent="0.2">
      <c r="A24" s="2"/>
      <c r="B24" s="2"/>
      <c r="C24" s="2"/>
      <c r="D24" s="2"/>
      <c r="E24" s="2"/>
      <c r="F24" s="2"/>
      <c r="G24" s="2"/>
      <c r="H24" s="70" t="s">
        <v>102</v>
      </c>
      <c r="I24" s="14"/>
      <c r="J24" s="14"/>
      <c r="K24" s="14"/>
      <c r="L24" s="14"/>
      <c r="M24" s="13"/>
      <c r="N24" s="51">
        <v>11205</v>
      </c>
      <c r="O24" s="51"/>
      <c r="P24" s="51"/>
      <c r="Q24" s="51"/>
      <c r="R24" s="51"/>
      <c r="S24" s="51"/>
      <c r="T24" s="51"/>
      <c r="U24" s="51">
        <v>31</v>
      </c>
      <c r="V24" s="51"/>
      <c r="W24" s="51"/>
      <c r="X24" s="51"/>
      <c r="Y24" s="51"/>
      <c r="Z24" s="51"/>
      <c r="AA24" s="51"/>
    </row>
    <row r="25" spans="1:33" ht="18" hidden="1" customHeight="1" outlineLevel="1" x14ac:dyDescent="0.2">
      <c r="A25" s="16"/>
      <c r="B25" s="16"/>
      <c r="C25" s="16"/>
      <c r="D25" s="16"/>
      <c r="E25" s="16"/>
      <c r="F25" s="16"/>
      <c r="G25" s="16"/>
      <c r="H25" s="70" t="s">
        <v>7</v>
      </c>
      <c r="I25" s="14"/>
      <c r="J25" s="14"/>
      <c r="K25" s="14"/>
      <c r="L25" s="14"/>
      <c r="M25" s="13"/>
      <c r="N25" s="51">
        <v>10653</v>
      </c>
      <c r="O25" s="51"/>
      <c r="P25" s="51"/>
      <c r="Q25" s="51"/>
      <c r="R25" s="51"/>
      <c r="S25" s="51"/>
      <c r="T25" s="51"/>
      <c r="U25" s="51">
        <v>29</v>
      </c>
      <c r="V25" s="51"/>
      <c r="W25" s="51"/>
      <c r="X25" s="51"/>
      <c r="Y25" s="51"/>
      <c r="Z25" s="51"/>
      <c r="AA25" s="51"/>
    </row>
    <row r="26" spans="1:33" ht="18" customHeight="1" collapsed="1" x14ac:dyDescent="0.2">
      <c r="A26" s="16" t="s">
        <v>115</v>
      </c>
      <c r="B26" s="16"/>
      <c r="C26" s="16"/>
      <c r="D26" s="16"/>
      <c r="E26" s="16"/>
      <c r="F26" s="16"/>
      <c r="G26" s="16"/>
      <c r="H26" s="70" t="s">
        <v>6</v>
      </c>
      <c r="I26" s="14"/>
      <c r="J26" s="14"/>
      <c r="K26" s="14"/>
      <c r="L26" s="14"/>
      <c r="M26" s="13"/>
      <c r="N26" s="51">
        <v>9881</v>
      </c>
      <c r="O26" s="51"/>
      <c r="P26" s="51"/>
      <c r="Q26" s="51"/>
      <c r="R26" s="51"/>
      <c r="S26" s="51"/>
      <c r="T26" s="51"/>
      <c r="U26" s="51">
        <v>27</v>
      </c>
      <c r="V26" s="51"/>
      <c r="W26" s="51"/>
      <c r="X26" s="51"/>
      <c r="Y26" s="51"/>
      <c r="Z26" s="51"/>
      <c r="AA26" s="51"/>
    </row>
    <row r="27" spans="1:33" ht="18" customHeight="1" x14ac:dyDescent="0.2">
      <c r="A27" s="2"/>
      <c r="B27" s="2"/>
      <c r="C27" s="2"/>
      <c r="D27" s="2"/>
      <c r="E27" s="2"/>
      <c r="F27" s="2"/>
      <c r="G27" s="2"/>
      <c r="H27" s="70" t="s">
        <v>5</v>
      </c>
      <c r="I27" s="14"/>
      <c r="J27" s="14"/>
      <c r="K27" s="14"/>
      <c r="L27" s="14"/>
      <c r="M27" s="13"/>
      <c r="N27" s="51">
        <v>8245</v>
      </c>
      <c r="O27" s="51"/>
      <c r="P27" s="51"/>
      <c r="Q27" s="51"/>
      <c r="R27" s="51"/>
      <c r="S27" s="51"/>
      <c r="T27" s="51"/>
      <c r="U27" s="51">
        <v>23</v>
      </c>
      <c r="V27" s="51"/>
      <c r="W27" s="51"/>
      <c r="X27" s="51"/>
      <c r="Y27" s="51"/>
      <c r="Z27" s="51"/>
      <c r="AA27" s="51"/>
    </row>
    <row r="28" spans="1:33" ht="18" customHeight="1" x14ac:dyDescent="0.2">
      <c r="A28" s="2"/>
      <c r="B28" s="2"/>
      <c r="C28" s="2"/>
      <c r="D28" s="2"/>
      <c r="E28" s="2"/>
      <c r="F28" s="2"/>
      <c r="G28" s="2"/>
      <c r="H28" s="70" t="s">
        <v>4</v>
      </c>
      <c r="I28" s="14"/>
      <c r="J28" s="14"/>
      <c r="K28" s="14"/>
      <c r="L28" s="14"/>
      <c r="M28" s="13"/>
      <c r="N28" s="51">
        <v>8110</v>
      </c>
      <c r="O28" s="51"/>
      <c r="P28" s="51"/>
      <c r="Q28" s="51"/>
      <c r="R28" s="51"/>
      <c r="S28" s="51"/>
      <c r="T28" s="51"/>
      <c r="U28" s="51">
        <v>22</v>
      </c>
      <c r="V28" s="51"/>
      <c r="W28" s="51"/>
      <c r="X28" s="51"/>
      <c r="Y28" s="51"/>
      <c r="Z28" s="51"/>
      <c r="AA28" s="51"/>
    </row>
    <row r="29" spans="1:33" ht="18" customHeight="1" x14ac:dyDescent="0.2">
      <c r="A29" s="2"/>
      <c r="B29" s="2"/>
      <c r="C29" s="2"/>
      <c r="D29" s="2"/>
      <c r="E29" s="2"/>
      <c r="F29" s="2"/>
      <c r="G29" s="2"/>
      <c r="H29" s="70" t="s">
        <v>88</v>
      </c>
      <c r="I29" s="14"/>
      <c r="J29" s="14"/>
      <c r="K29" s="14"/>
      <c r="L29" s="14"/>
      <c r="M29" s="13"/>
      <c r="N29" s="51">
        <v>8177</v>
      </c>
      <c r="O29" s="51"/>
      <c r="P29" s="51"/>
      <c r="Q29" s="51"/>
      <c r="R29" s="51"/>
      <c r="S29" s="51"/>
      <c r="T29" s="51"/>
      <c r="U29" s="51">
        <v>22</v>
      </c>
      <c r="V29" s="51"/>
      <c r="W29" s="51"/>
      <c r="X29" s="51"/>
      <c r="Y29" s="51"/>
      <c r="Z29" s="51"/>
      <c r="AA29" s="51"/>
    </row>
    <row r="30" spans="1:33" ht="18" customHeight="1" x14ac:dyDescent="0.2">
      <c r="A30" s="2"/>
      <c r="B30" s="2"/>
      <c r="C30" s="2"/>
      <c r="D30" s="2"/>
      <c r="E30" s="2"/>
      <c r="F30" s="2"/>
      <c r="G30" s="2"/>
      <c r="H30" s="70" t="s">
        <v>87</v>
      </c>
      <c r="I30" s="14"/>
      <c r="J30" s="14"/>
      <c r="K30" s="14"/>
      <c r="L30" s="14"/>
      <c r="M30" s="13"/>
      <c r="N30" s="51">
        <v>7492</v>
      </c>
      <c r="O30" s="51"/>
      <c r="P30" s="51"/>
      <c r="Q30" s="51"/>
      <c r="R30" s="51"/>
      <c r="S30" s="51"/>
      <c r="T30" s="51"/>
      <c r="U30" s="51">
        <v>20</v>
      </c>
      <c r="V30" s="51"/>
      <c r="W30" s="51"/>
      <c r="X30" s="51"/>
      <c r="Y30" s="51"/>
      <c r="Z30" s="51"/>
      <c r="AA30" s="51"/>
    </row>
    <row r="31" spans="1:33" ht="18" hidden="1" customHeight="1" outlineLevel="1" x14ac:dyDescent="0.2">
      <c r="A31" s="16" t="s">
        <v>114</v>
      </c>
      <c r="B31" s="16"/>
      <c r="C31" s="16"/>
      <c r="D31" s="16"/>
      <c r="E31" s="16"/>
      <c r="F31" s="16"/>
      <c r="G31" s="16"/>
      <c r="H31" s="74" t="s">
        <v>113</v>
      </c>
      <c r="I31" s="16"/>
      <c r="J31" s="16"/>
      <c r="K31" s="16"/>
      <c r="L31" s="16"/>
      <c r="M31" s="15"/>
      <c r="N31" s="73">
        <v>5043</v>
      </c>
      <c r="O31" s="51"/>
      <c r="P31" s="51"/>
      <c r="Q31" s="51"/>
      <c r="R31" s="51"/>
      <c r="S31" s="51"/>
      <c r="T31" s="51"/>
      <c r="U31" s="51">
        <v>14</v>
      </c>
      <c r="V31" s="51"/>
      <c r="W31" s="51"/>
      <c r="X31" s="51"/>
      <c r="Y31" s="51"/>
      <c r="Z31" s="51"/>
      <c r="AA31" s="51"/>
    </row>
    <row r="32" spans="1:33" ht="18" hidden="1" customHeight="1" outlineLevel="1" x14ac:dyDescent="0.2">
      <c r="A32" s="16"/>
      <c r="B32" s="16"/>
      <c r="C32" s="16"/>
      <c r="D32" s="16"/>
      <c r="E32" s="16"/>
      <c r="F32" s="16"/>
      <c r="G32" s="16"/>
      <c r="H32" s="74" t="s">
        <v>112</v>
      </c>
      <c r="I32" s="16"/>
      <c r="J32" s="16"/>
      <c r="K32" s="16"/>
      <c r="L32" s="16"/>
      <c r="M32" s="15"/>
      <c r="N32" s="51">
        <v>4721</v>
      </c>
      <c r="O32" s="51"/>
      <c r="P32" s="51"/>
      <c r="Q32" s="51"/>
      <c r="R32" s="51"/>
      <c r="S32" s="51"/>
      <c r="T32" s="51"/>
      <c r="U32" s="51">
        <v>13</v>
      </c>
      <c r="V32" s="51"/>
      <c r="W32" s="51"/>
      <c r="X32" s="51"/>
      <c r="Y32" s="51"/>
      <c r="Z32" s="51"/>
      <c r="AA32" s="51"/>
    </row>
    <row r="33" spans="1:27" ht="18" hidden="1" customHeight="1" outlineLevel="1" x14ac:dyDescent="0.2">
      <c r="A33" s="16"/>
      <c r="B33" s="16"/>
      <c r="C33" s="16"/>
      <c r="D33" s="16"/>
      <c r="E33" s="16"/>
      <c r="F33" s="16"/>
      <c r="G33" s="16"/>
      <c r="H33" s="70" t="s">
        <v>11</v>
      </c>
      <c r="I33" s="14"/>
      <c r="J33" s="14"/>
      <c r="K33" s="14"/>
      <c r="L33" s="14"/>
      <c r="M33" s="13"/>
      <c r="N33" s="51">
        <v>3040</v>
      </c>
      <c r="O33" s="51"/>
      <c r="P33" s="51"/>
      <c r="Q33" s="51"/>
      <c r="R33" s="51"/>
      <c r="S33" s="51"/>
      <c r="T33" s="51"/>
      <c r="U33" s="51">
        <v>8</v>
      </c>
      <c r="V33" s="51"/>
      <c r="W33" s="51"/>
      <c r="X33" s="51"/>
      <c r="Y33" s="51"/>
      <c r="Z33" s="51"/>
      <c r="AA33" s="51"/>
    </row>
    <row r="34" spans="1:27" ht="18" hidden="1" customHeight="1" outlineLevel="1" x14ac:dyDescent="0.2">
      <c r="A34" s="16"/>
      <c r="B34" s="16"/>
      <c r="C34" s="16"/>
      <c r="D34" s="16"/>
      <c r="E34" s="16"/>
      <c r="F34" s="16"/>
      <c r="G34" s="16"/>
      <c r="H34" s="70" t="s">
        <v>10</v>
      </c>
      <c r="I34" s="14"/>
      <c r="J34" s="14"/>
      <c r="K34" s="14"/>
      <c r="L34" s="14"/>
      <c r="M34" s="13"/>
      <c r="N34" s="51">
        <v>3394</v>
      </c>
      <c r="O34" s="51"/>
      <c r="P34" s="51"/>
      <c r="Q34" s="51"/>
      <c r="R34" s="51"/>
      <c r="S34" s="51"/>
      <c r="T34" s="51"/>
      <c r="U34" s="51">
        <v>9</v>
      </c>
      <c r="V34" s="51"/>
      <c r="W34" s="51"/>
      <c r="X34" s="51"/>
      <c r="Y34" s="51"/>
      <c r="Z34" s="51"/>
      <c r="AA34" s="51"/>
    </row>
    <row r="35" spans="1:27" ht="18" hidden="1" customHeight="1" outlineLevel="1" x14ac:dyDescent="0.2">
      <c r="A35" s="2"/>
      <c r="B35" s="2"/>
      <c r="C35" s="2"/>
      <c r="D35" s="2"/>
      <c r="E35" s="2"/>
      <c r="F35" s="2"/>
      <c r="G35" s="2"/>
      <c r="H35" s="70" t="s">
        <v>109</v>
      </c>
      <c r="I35" s="14"/>
      <c r="J35" s="14"/>
      <c r="K35" s="14"/>
      <c r="L35" s="14"/>
      <c r="M35" s="13"/>
      <c r="N35" s="51">
        <v>2743</v>
      </c>
      <c r="O35" s="51"/>
      <c r="P35" s="51"/>
      <c r="Q35" s="51"/>
      <c r="R35" s="51"/>
      <c r="S35" s="51"/>
      <c r="T35" s="51"/>
      <c r="U35" s="51">
        <v>8</v>
      </c>
      <c r="V35" s="51"/>
      <c r="W35" s="51"/>
      <c r="X35" s="51"/>
      <c r="Y35" s="51"/>
      <c r="Z35" s="51"/>
      <c r="AA35" s="51"/>
    </row>
    <row r="36" spans="1:27" ht="18" hidden="1" customHeight="1" outlineLevel="1" x14ac:dyDescent="0.2">
      <c r="A36" s="2"/>
      <c r="B36" s="2"/>
      <c r="C36" s="2"/>
      <c r="D36" s="2"/>
      <c r="E36" s="2"/>
      <c r="F36" s="2"/>
      <c r="G36" s="2"/>
      <c r="H36" s="70" t="s">
        <v>102</v>
      </c>
      <c r="I36" s="14"/>
      <c r="J36" s="14"/>
      <c r="K36" s="14"/>
      <c r="L36" s="14"/>
      <c r="M36" s="13"/>
      <c r="N36" s="51">
        <v>3420</v>
      </c>
      <c r="O36" s="51"/>
      <c r="P36" s="51"/>
      <c r="Q36" s="51"/>
      <c r="R36" s="51"/>
      <c r="S36" s="51"/>
      <c r="T36" s="51"/>
      <c r="U36" s="51">
        <v>9</v>
      </c>
      <c r="V36" s="51"/>
      <c r="W36" s="51"/>
      <c r="X36" s="51"/>
      <c r="Y36" s="51"/>
      <c r="Z36" s="51"/>
      <c r="AA36" s="51"/>
    </row>
    <row r="37" spans="1:27" ht="18" hidden="1" customHeight="1" outlineLevel="1" x14ac:dyDescent="0.2">
      <c r="A37" s="16"/>
      <c r="B37" s="16"/>
      <c r="C37" s="16"/>
      <c r="D37" s="16"/>
      <c r="E37" s="16"/>
      <c r="F37" s="16"/>
      <c r="G37" s="16"/>
      <c r="H37" s="70" t="s">
        <v>7</v>
      </c>
      <c r="I37" s="14"/>
      <c r="J37" s="14"/>
      <c r="K37" s="14"/>
      <c r="L37" s="14"/>
      <c r="M37" s="13"/>
      <c r="N37" s="51">
        <v>2699</v>
      </c>
      <c r="O37" s="51"/>
      <c r="P37" s="51"/>
      <c r="Q37" s="51"/>
      <c r="R37" s="51"/>
      <c r="S37" s="51"/>
      <c r="T37" s="51"/>
      <c r="U37" s="51">
        <v>7</v>
      </c>
      <c r="V37" s="51"/>
      <c r="W37" s="51"/>
      <c r="X37" s="51"/>
      <c r="Y37" s="51"/>
      <c r="Z37" s="51"/>
      <c r="AA37" s="51"/>
    </row>
    <row r="38" spans="1:27" ht="18" customHeight="1" collapsed="1" x14ac:dyDescent="0.2">
      <c r="A38" s="16" t="s">
        <v>114</v>
      </c>
      <c r="B38" s="16"/>
      <c r="C38" s="16"/>
      <c r="D38" s="16"/>
      <c r="E38" s="16"/>
      <c r="F38" s="16"/>
      <c r="G38" s="16"/>
      <c r="H38" s="70" t="s">
        <v>6</v>
      </c>
      <c r="I38" s="14"/>
      <c r="J38" s="14"/>
      <c r="K38" s="14"/>
      <c r="L38" s="14"/>
      <c r="M38" s="13"/>
      <c r="N38" s="51">
        <v>2218</v>
      </c>
      <c r="O38" s="51"/>
      <c r="P38" s="51"/>
      <c r="Q38" s="51"/>
      <c r="R38" s="51"/>
      <c r="S38" s="51"/>
      <c r="T38" s="51"/>
      <c r="U38" s="51">
        <v>6</v>
      </c>
      <c r="V38" s="51"/>
      <c r="W38" s="51"/>
      <c r="X38" s="51"/>
      <c r="Y38" s="51"/>
      <c r="Z38" s="51"/>
      <c r="AA38" s="51"/>
    </row>
    <row r="39" spans="1:27" ht="18" customHeight="1" x14ac:dyDescent="0.2">
      <c r="A39" s="2"/>
      <c r="B39" s="2"/>
      <c r="C39" s="2"/>
      <c r="D39" s="2"/>
      <c r="E39" s="2"/>
      <c r="F39" s="2"/>
      <c r="G39" s="2"/>
      <c r="H39" s="70" t="s">
        <v>5</v>
      </c>
      <c r="I39" s="14"/>
      <c r="J39" s="14"/>
      <c r="K39" s="14"/>
      <c r="L39" s="14"/>
      <c r="M39" s="13"/>
      <c r="N39" s="51">
        <v>2666</v>
      </c>
      <c r="O39" s="51"/>
      <c r="P39" s="51"/>
      <c r="Q39" s="51"/>
      <c r="R39" s="51"/>
      <c r="S39" s="51"/>
      <c r="T39" s="51"/>
      <c r="U39" s="51">
        <v>7</v>
      </c>
      <c r="V39" s="51"/>
      <c r="W39" s="51"/>
      <c r="X39" s="51"/>
      <c r="Y39" s="51"/>
      <c r="Z39" s="51"/>
      <c r="AA39" s="51"/>
    </row>
    <row r="40" spans="1:27" ht="18" customHeight="1" x14ac:dyDescent="0.2">
      <c r="A40" s="2"/>
      <c r="B40" s="2"/>
      <c r="C40" s="2"/>
      <c r="D40" s="2"/>
      <c r="E40" s="2"/>
      <c r="F40" s="2"/>
      <c r="G40" s="2"/>
      <c r="H40" s="70" t="s">
        <v>4</v>
      </c>
      <c r="I40" s="14"/>
      <c r="J40" s="14"/>
      <c r="K40" s="14"/>
      <c r="L40" s="14"/>
      <c r="M40" s="13"/>
      <c r="N40" s="51">
        <v>3577</v>
      </c>
      <c r="O40" s="51"/>
      <c r="P40" s="51"/>
      <c r="Q40" s="51"/>
      <c r="R40" s="51"/>
      <c r="S40" s="51"/>
      <c r="T40" s="51"/>
      <c r="U40" s="51">
        <v>10</v>
      </c>
      <c r="V40" s="51"/>
      <c r="W40" s="51"/>
      <c r="X40" s="51"/>
      <c r="Y40" s="51"/>
      <c r="Z40" s="51"/>
      <c r="AA40" s="51"/>
    </row>
    <row r="41" spans="1:27" ht="18" customHeight="1" x14ac:dyDescent="0.2">
      <c r="A41" s="2"/>
      <c r="B41" s="2"/>
      <c r="C41" s="2"/>
      <c r="D41" s="2"/>
      <c r="E41" s="2"/>
      <c r="F41" s="2"/>
      <c r="G41" s="2"/>
      <c r="H41" s="70" t="s">
        <v>88</v>
      </c>
      <c r="I41" s="14"/>
      <c r="J41" s="14"/>
      <c r="K41" s="14"/>
      <c r="L41" s="14"/>
      <c r="M41" s="13"/>
      <c r="N41" s="51">
        <v>1786</v>
      </c>
      <c r="O41" s="51"/>
      <c r="P41" s="51"/>
      <c r="Q41" s="51"/>
      <c r="R41" s="51"/>
      <c r="S41" s="51"/>
      <c r="T41" s="51"/>
      <c r="U41" s="51">
        <v>5</v>
      </c>
      <c r="V41" s="51"/>
      <c r="W41" s="51"/>
      <c r="X41" s="51"/>
      <c r="Y41" s="51"/>
      <c r="Z41" s="51"/>
      <c r="AA41" s="51"/>
    </row>
    <row r="42" spans="1:27" ht="18" customHeight="1" x14ac:dyDescent="0.2">
      <c r="A42" s="2"/>
      <c r="B42" s="2"/>
      <c r="C42" s="2"/>
      <c r="D42" s="2"/>
      <c r="E42" s="2"/>
      <c r="F42" s="2"/>
      <c r="G42" s="2"/>
      <c r="H42" s="70" t="s">
        <v>87</v>
      </c>
      <c r="I42" s="14"/>
      <c r="J42" s="14"/>
      <c r="K42" s="14"/>
      <c r="L42" s="14"/>
      <c r="M42" s="13"/>
      <c r="N42" s="51">
        <v>983</v>
      </c>
      <c r="O42" s="51"/>
      <c r="P42" s="51"/>
      <c r="Q42" s="51"/>
      <c r="R42" s="51"/>
      <c r="S42" s="51"/>
      <c r="T42" s="51"/>
      <c r="U42" s="51">
        <v>3</v>
      </c>
      <c r="V42" s="51"/>
      <c r="W42" s="51"/>
      <c r="X42" s="51"/>
      <c r="Y42" s="51"/>
      <c r="Z42" s="51"/>
      <c r="AA42" s="51"/>
    </row>
    <row r="43" spans="1:27" ht="18" hidden="1" customHeight="1" outlineLevel="1" x14ac:dyDescent="0.2">
      <c r="A43" s="16" t="s">
        <v>111</v>
      </c>
      <c r="B43" s="16"/>
      <c r="C43" s="16"/>
      <c r="D43" s="16"/>
      <c r="E43" s="16"/>
      <c r="F43" s="16"/>
      <c r="G43" s="16"/>
      <c r="H43" s="74" t="s">
        <v>113</v>
      </c>
      <c r="I43" s="16"/>
      <c r="J43" s="16"/>
      <c r="K43" s="16"/>
      <c r="L43" s="16"/>
      <c r="M43" s="15"/>
      <c r="N43" s="73">
        <v>2361</v>
      </c>
      <c r="O43" s="51"/>
      <c r="P43" s="51"/>
      <c r="Q43" s="51"/>
      <c r="R43" s="51"/>
      <c r="S43" s="51"/>
      <c r="T43" s="51"/>
      <c r="U43" s="51">
        <v>6</v>
      </c>
      <c r="V43" s="51"/>
      <c r="W43" s="51"/>
      <c r="X43" s="51"/>
      <c r="Y43" s="51"/>
      <c r="Z43" s="51"/>
      <c r="AA43" s="51"/>
    </row>
    <row r="44" spans="1:27" ht="18" hidden="1" customHeight="1" outlineLevel="1" x14ac:dyDescent="0.2">
      <c r="A44" s="16"/>
      <c r="B44" s="16"/>
      <c r="C44" s="16"/>
      <c r="D44" s="16"/>
      <c r="E44" s="16"/>
      <c r="F44" s="16"/>
      <c r="G44" s="16"/>
      <c r="H44" s="74" t="s">
        <v>112</v>
      </c>
      <c r="I44" s="16"/>
      <c r="J44" s="16"/>
      <c r="K44" s="16"/>
      <c r="L44" s="16"/>
      <c r="M44" s="15"/>
      <c r="N44" s="51">
        <v>4186</v>
      </c>
      <c r="O44" s="51"/>
      <c r="P44" s="51"/>
      <c r="Q44" s="51"/>
      <c r="R44" s="51"/>
      <c r="S44" s="51"/>
      <c r="T44" s="51"/>
      <c r="U44" s="51">
        <v>11</v>
      </c>
      <c r="V44" s="51"/>
      <c r="W44" s="51"/>
      <c r="X44" s="51"/>
      <c r="Y44" s="51"/>
      <c r="Z44" s="51"/>
      <c r="AA44" s="51"/>
    </row>
    <row r="45" spans="1:27" ht="18" hidden="1" customHeight="1" outlineLevel="1" x14ac:dyDescent="0.2">
      <c r="A45" s="16"/>
      <c r="B45" s="16"/>
      <c r="C45" s="16"/>
      <c r="D45" s="16"/>
      <c r="E45" s="16"/>
      <c r="F45" s="16"/>
      <c r="G45" s="16"/>
      <c r="H45" s="70" t="s">
        <v>11</v>
      </c>
      <c r="I45" s="14"/>
      <c r="J45" s="14"/>
      <c r="K45" s="14"/>
      <c r="L45" s="14"/>
      <c r="M45" s="13"/>
      <c r="N45" s="51">
        <v>3791</v>
      </c>
      <c r="O45" s="51"/>
      <c r="P45" s="51"/>
      <c r="Q45" s="51"/>
      <c r="R45" s="51"/>
      <c r="S45" s="51"/>
      <c r="T45" s="51"/>
      <c r="U45" s="51">
        <v>10</v>
      </c>
      <c r="V45" s="51"/>
      <c r="W45" s="51"/>
      <c r="X45" s="51"/>
      <c r="Y45" s="51"/>
      <c r="Z45" s="51"/>
      <c r="AA45" s="51"/>
    </row>
    <row r="46" spans="1:27" ht="18" hidden="1" customHeight="1" outlineLevel="1" x14ac:dyDescent="0.2">
      <c r="A46" s="16"/>
      <c r="B46" s="16"/>
      <c r="C46" s="16"/>
      <c r="D46" s="16"/>
      <c r="E46" s="16"/>
      <c r="F46" s="16"/>
      <c r="G46" s="16"/>
      <c r="H46" s="70" t="s">
        <v>10</v>
      </c>
      <c r="I46" s="14"/>
      <c r="J46" s="14"/>
      <c r="K46" s="14"/>
      <c r="L46" s="14"/>
      <c r="M46" s="13"/>
      <c r="N46" s="51">
        <v>4922</v>
      </c>
      <c r="O46" s="51"/>
      <c r="P46" s="51"/>
      <c r="Q46" s="51"/>
      <c r="R46" s="51"/>
      <c r="S46" s="51"/>
      <c r="T46" s="51"/>
      <c r="U46" s="51">
        <v>13</v>
      </c>
      <c r="V46" s="51"/>
      <c r="W46" s="51"/>
      <c r="X46" s="51"/>
      <c r="Y46" s="51"/>
      <c r="Z46" s="51"/>
      <c r="AA46" s="51"/>
    </row>
    <row r="47" spans="1:27" ht="18" hidden="1" customHeight="1" outlineLevel="1" x14ac:dyDescent="0.2">
      <c r="A47" s="2"/>
      <c r="B47" s="2"/>
      <c r="C47" s="2"/>
      <c r="D47" s="2"/>
      <c r="E47" s="2"/>
      <c r="F47" s="2"/>
      <c r="G47" s="2"/>
      <c r="H47" s="70" t="s">
        <v>109</v>
      </c>
      <c r="I47" s="14"/>
      <c r="J47" s="14"/>
      <c r="K47" s="14"/>
      <c r="L47" s="14"/>
      <c r="M47" s="13"/>
      <c r="N47" s="51">
        <v>4456</v>
      </c>
      <c r="O47" s="51"/>
      <c r="P47" s="51"/>
      <c r="Q47" s="51"/>
      <c r="R47" s="51"/>
      <c r="S47" s="51"/>
      <c r="T47" s="51"/>
      <c r="U47" s="51">
        <v>12</v>
      </c>
      <c r="V47" s="51"/>
      <c r="W47" s="51"/>
      <c r="X47" s="51"/>
      <c r="Y47" s="51"/>
      <c r="Z47" s="51"/>
      <c r="AA47" s="51"/>
    </row>
    <row r="48" spans="1:27" ht="18" hidden="1" customHeight="1" outlineLevel="1" x14ac:dyDescent="0.2">
      <c r="A48" s="2"/>
      <c r="B48" s="2"/>
      <c r="C48" s="2"/>
      <c r="D48" s="2"/>
      <c r="E48" s="2"/>
      <c r="F48" s="2"/>
      <c r="G48" s="2"/>
      <c r="H48" s="70" t="s">
        <v>102</v>
      </c>
      <c r="I48" s="14"/>
      <c r="J48" s="14"/>
      <c r="K48" s="14"/>
      <c r="L48" s="14"/>
      <c r="M48" s="13"/>
      <c r="N48" s="51">
        <v>4175</v>
      </c>
      <c r="O48" s="51"/>
      <c r="P48" s="51"/>
      <c r="Q48" s="51"/>
      <c r="R48" s="51"/>
      <c r="S48" s="51"/>
      <c r="T48" s="51"/>
      <c r="U48" s="51">
        <v>11</v>
      </c>
      <c r="V48" s="51"/>
      <c r="W48" s="51"/>
      <c r="X48" s="51"/>
      <c r="Y48" s="51"/>
      <c r="Z48" s="51"/>
      <c r="AA48" s="51"/>
    </row>
    <row r="49" spans="1:27" ht="18" hidden="1" customHeight="1" outlineLevel="1" x14ac:dyDescent="0.2">
      <c r="A49" s="16"/>
      <c r="B49" s="16"/>
      <c r="C49" s="16"/>
      <c r="D49" s="16"/>
      <c r="E49" s="16"/>
      <c r="F49" s="16"/>
      <c r="G49" s="16"/>
      <c r="H49" s="70" t="s">
        <v>7</v>
      </c>
      <c r="I49" s="14"/>
      <c r="J49" s="14"/>
      <c r="K49" s="14"/>
      <c r="L49" s="14"/>
      <c r="M49" s="13"/>
      <c r="N49" s="73">
        <v>3894</v>
      </c>
      <c r="O49" s="51"/>
      <c r="P49" s="51"/>
      <c r="Q49" s="51"/>
      <c r="R49" s="51"/>
      <c r="S49" s="51"/>
      <c r="T49" s="51"/>
      <c r="U49" s="51">
        <v>11</v>
      </c>
      <c r="V49" s="51"/>
      <c r="W49" s="51"/>
      <c r="X49" s="51"/>
      <c r="Y49" s="51"/>
      <c r="Z49" s="51"/>
      <c r="AA49" s="51"/>
    </row>
    <row r="50" spans="1:27" ht="18" customHeight="1" collapsed="1" x14ac:dyDescent="0.2">
      <c r="A50" s="16" t="s">
        <v>111</v>
      </c>
      <c r="B50" s="16"/>
      <c r="C50" s="16"/>
      <c r="D50" s="16"/>
      <c r="E50" s="16"/>
      <c r="F50" s="16"/>
      <c r="G50" s="16"/>
      <c r="H50" s="70" t="s">
        <v>6</v>
      </c>
      <c r="I50" s="14"/>
      <c r="J50" s="14"/>
      <c r="K50" s="14"/>
      <c r="L50" s="14"/>
      <c r="M50" s="13"/>
      <c r="N50" s="73">
        <v>3491</v>
      </c>
      <c r="O50" s="51"/>
      <c r="P50" s="51"/>
      <c r="Q50" s="51"/>
      <c r="R50" s="51"/>
      <c r="S50" s="51"/>
      <c r="T50" s="51"/>
      <c r="U50" s="51">
        <v>10</v>
      </c>
      <c r="V50" s="51"/>
      <c r="W50" s="51"/>
      <c r="X50" s="51"/>
      <c r="Y50" s="51"/>
      <c r="Z50" s="51"/>
      <c r="AA50" s="51"/>
    </row>
    <row r="51" spans="1:27" ht="18" customHeight="1" x14ac:dyDescent="0.2">
      <c r="A51" s="2"/>
      <c r="B51" s="2"/>
      <c r="C51" s="2"/>
      <c r="D51" s="2"/>
      <c r="E51" s="2"/>
      <c r="F51" s="2"/>
      <c r="G51" s="2"/>
      <c r="H51" s="70" t="s">
        <v>5</v>
      </c>
      <c r="I51" s="14"/>
      <c r="J51" s="14"/>
      <c r="K51" s="14"/>
      <c r="L51" s="14"/>
      <c r="M51" s="13"/>
      <c r="N51" s="73">
        <v>2418</v>
      </c>
      <c r="O51" s="51"/>
      <c r="P51" s="51"/>
      <c r="Q51" s="51"/>
      <c r="R51" s="51"/>
      <c r="S51" s="51"/>
      <c r="T51" s="51"/>
      <c r="U51" s="51">
        <v>7</v>
      </c>
      <c r="V51" s="51"/>
      <c r="W51" s="51"/>
      <c r="X51" s="51"/>
      <c r="Y51" s="51"/>
      <c r="Z51" s="51"/>
      <c r="AA51" s="51"/>
    </row>
    <row r="52" spans="1:27" ht="18" customHeight="1" x14ac:dyDescent="0.2">
      <c r="A52" s="2"/>
      <c r="B52" s="2"/>
      <c r="C52" s="2"/>
      <c r="D52" s="2"/>
      <c r="E52" s="2"/>
      <c r="F52" s="2"/>
      <c r="G52" s="2"/>
      <c r="H52" s="70" t="s">
        <v>4</v>
      </c>
      <c r="I52" s="14"/>
      <c r="J52" s="14"/>
      <c r="K52" s="14"/>
      <c r="L52" s="14"/>
      <c r="M52" s="13"/>
      <c r="N52" s="73">
        <v>2641</v>
      </c>
      <c r="O52" s="51"/>
      <c r="P52" s="51"/>
      <c r="Q52" s="51"/>
      <c r="R52" s="51"/>
      <c r="S52" s="51"/>
      <c r="T52" s="51"/>
      <c r="U52" s="51">
        <v>7</v>
      </c>
      <c r="V52" s="51"/>
      <c r="W52" s="51"/>
      <c r="X52" s="51"/>
      <c r="Y52" s="51"/>
      <c r="Z52" s="51"/>
      <c r="AA52" s="51"/>
    </row>
    <row r="53" spans="1:27" ht="18" customHeight="1" x14ac:dyDescent="0.2">
      <c r="A53" s="2"/>
      <c r="B53" s="2"/>
      <c r="C53" s="2"/>
      <c r="D53" s="2"/>
      <c r="E53" s="2"/>
      <c r="F53" s="2"/>
      <c r="G53" s="2"/>
      <c r="H53" s="70" t="s">
        <v>88</v>
      </c>
      <c r="I53" s="14"/>
      <c r="J53" s="14"/>
      <c r="K53" s="14"/>
      <c r="L53" s="14"/>
      <c r="M53" s="13"/>
      <c r="N53" s="51">
        <v>2418</v>
      </c>
      <c r="O53" s="51"/>
      <c r="P53" s="51"/>
      <c r="Q53" s="51"/>
      <c r="R53" s="51"/>
      <c r="S53" s="51"/>
      <c r="T53" s="51"/>
      <c r="U53" s="51">
        <v>7</v>
      </c>
      <c r="V53" s="51"/>
      <c r="W53" s="51"/>
      <c r="X53" s="51"/>
      <c r="Y53" s="51"/>
      <c r="Z53" s="51"/>
      <c r="AA53" s="51"/>
    </row>
    <row r="54" spans="1:27" ht="18" customHeight="1" x14ac:dyDescent="0.2">
      <c r="A54" s="2"/>
      <c r="B54" s="2"/>
      <c r="C54" s="2"/>
      <c r="D54" s="2"/>
      <c r="E54" s="2"/>
      <c r="F54" s="2"/>
      <c r="G54" s="2"/>
      <c r="H54" s="70" t="s">
        <v>87</v>
      </c>
      <c r="I54" s="14"/>
      <c r="J54" s="14"/>
      <c r="K54" s="14"/>
      <c r="L54" s="14"/>
      <c r="M54" s="13"/>
      <c r="N54" s="51">
        <v>1747</v>
      </c>
      <c r="O54" s="51"/>
      <c r="P54" s="51"/>
      <c r="Q54" s="51"/>
      <c r="R54" s="51"/>
      <c r="S54" s="51"/>
      <c r="T54" s="51"/>
      <c r="U54" s="51">
        <v>5</v>
      </c>
      <c r="V54" s="51"/>
      <c r="W54" s="51"/>
      <c r="X54" s="51"/>
      <c r="Y54" s="51"/>
      <c r="Z54" s="51"/>
      <c r="AA54" s="51"/>
    </row>
    <row r="55" spans="1:27" ht="18" hidden="1" customHeight="1" outlineLevel="1" x14ac:dyDescent="0.2">
      <c r="A55" s="16" t="s">
        <v>108</v>
      </c>
      <c r="B55" s="16"/>
      <c r="C55" s="16"/>
      <c r="D55" s="16"/>
      <c r="E55" s="16"/>
      <c r="F55" s="16"/>
      <c r="G55" s="16"/>
      <c r="H55" s="74" t="s">
        <v>13</v>
      </c>
      <c r="I55" s="16"/>
      <c r="J55" s="16"/>
      <c r="K55" s="16"/>
      <c r="L55" s="16"/>
      <c r="M55" s="15"/>
      <c r="N55" s="73">
        <v>136413</v>
      </c>
      <c r="O55" s="51"/>
      <c r="P55" s="51"/>
      <c r="Q55" s="51"/>
      <c r="R55" s="51"/>
      <c r="S55" s="51"/>
      <c r="T55" s="51"/>
      <c r="U55" s="51">
        <v>374</v>
      </c>
      <c r="V55" s="51"/>
      <c r="W55" s="51"/>
      <c r="X55" s="51"/>
      <c r="Y55" s="51"/>
      <c r="Z55" s="51"/>
      <c r="AA55" s="51"/>
    </row>
    <row r="56" spans="1:27" ht="18" hidden="1" customHeight="1" outlineLevel="1" x14ac:dyDescent="0.2">
      <c r="A56" s="16"/>
      <c r="B56" s="16"/>
      <c r="C56" s="16"/>
      <c r="D56" s="16"/>
      <c r="E56" s="16"/>
      <c r="F56" s="16"/>
      <c r="G56" s="16"/>
      <c r="H56" s="74" t="s">
        <v>110</v>
      </c>
      <c r="I56" s="16"/>
      <c r="J56" s="16"/>
      <c r="K56" s="16"/>
      <c r="L56" s="16"/>
      <c r="M56" s="15"/>
      <c r="N56" s="51">
        <v>140947</v>
      </c>
      <c r="O56" s="51"/>
      <c r="P56" s="51"/>
      <c r="Q56" s="51"/>
      <c r="R56" s="51"/>
      <c r="S56" s="51"/>
      <c r="T56" s="51"/>
      <c r="U56" s="51">
        <v>386</v>
      </c>
      <c r="V56" s="51"/>
      <c r="W56" s="51"/>
      <c r="X56" s="51"/>
      <c r="Y56" s="51"/>
      <c r="Z56" s="51"/>
      <c r="AA56" s="51"/>
    </row>
    <row r="57" spans="1:27" ht="18" hidden="1" customHeight="1" outlineLevel="1" x14ac:dyDescent="0.2">
      <c r="A57" s="16"/>
      <c r="B57" s="16"/>
      <c r="C57" s="16"/>
      <c r="D57" s="16"/>
      <c r="E57" s="16"/>
      <c r="F57" s="16"/>
      <c r="G57" s="16"/>
      <c r="H57" s="70" t="s">
        <v>11</v>
      </c>
      <c r="I57" s="14"/>
      <c r="J57" s="14"/>
      <c r="K57" s="14"/>
      <c r="L57" s="14"/>
      <c r="M57" s="13"/>
      <c r="N57" s="51">
        <v>127592</v>
      </c>
      <c r="O57" s="51"/>
      <c r="P57" s="51"/>
      <c r="Q57" s="51"/>
      <c r="R57" s="51"/>
      <c r="S57" s="51"/>
      <c r="T57" s="51"/>
      <c r="U57" s="51">
        <v>350</v>
      </c>
      <c r="V57" s="51"/>
      <c r="W57" s="51"/>
      <c r="X57" s="51"/>
      <c r="Y57" s="51"/>
      <c r="Z57" s="51"/>
      <c r="AA57" s="51"/>
    </row>
    <row r="58" spans="1:27" ht="18" hidden="1" customHeight="1" outlineLevel="1" x14ac:dyDescent="0.2">
      <c r="A58" s="16"/>
      <c r="B58" s="16"/>
      <c r="C58" s="16"/>
      <c r="D58" s="16"/>
      <c r="E58" s="16"/>
      <c r="F58" s="16"/>
      <c r="G58" s="16"/>
      <c r="H58" s="70" t="s">
        <v>10</v>
      </c>
      <c r="I58" s="14"/>
      <c r="J58" s="14"/>
      <c r="K58" s="14"/>
      <c r="L58" s="14"/>
      <c r="M58" s="13"/>
      <c r="N58" s="51">
        <v>116827</v>
      </c>
      <c r="O58" s="51"/>
      <c r="P58" s="51"/>
      <c r="Q58" s="51"/>
      <c r="R58" s="51"/>
      <c r="S58" s="51"/>
      <c r="T58" s="51"/>
      <c r="U58" s="51">
        <v>319</v>
      </c>
      <c r="V58" s="51"/>
      <c r="W58" s="51"/>
      <c r="X58" s="51"/>
      <c r="Y58" s="51"/>
      <c r="Z58" s="51"/>
      <c r="AA58" s="51"/>
    </row>
    <row r="59" spans="1:27" ht="18" hidden="1" customHeight="1" outlineLevel="1" x14ac:dyDescent="0.2">
      <c r="A59" s="2"/>
      <c r="B59" s="2"/>
      <c r="C59" s="2"/>
      <c r="D59" s="2"/>
      <c r="E59" s="2"/>
      <c r="F59" s="2"/>
      <c r="G59" s="2"/>
      <c r="H59" s="70" t="s">
        <v>109</v>
      </c>
      <c r="I59" s="14"/>
      <c r="J59" s="14"/>
      <c r="K59" s="14"/>
      <c r="L59" s="14"/>
      <c r="M59" s="13"/>
      <c r="N59" s="51">
        <v>116937</v>
      </c>
      <c r="O59" s="51"/>
      <c r="P59" s="51"/>
      <c r="Q59" s="51"/>
      <c r="R59" s="51"/>
      <c r="S59" s="51"/>
      <c r="T59" s="51"/>
      <c r="U59" s="51">
        <v>320</v>
      </c>
      <c r="V59" s="51"/>
      <c r="W59" s="51"/>
      <c r="X59" s="51"/>
      <c r="Y59" s="51"/>
      <c r="Z59" s="51"/>
      <c r="AA59" s="51"/>
    </row>
    <row r="60" spans="1:27" ht="18" hidden="1" customHeight="1" outlineLevel="1" x14ac:dyDescent="0.2">
      <c r="A60" s="2"/>
      <c r="B60" s="2"/>
      <c r="C60" s="2"/>
      <c r="D60" s="2"/>
      <c r="E60" s="2"/>
      <c r="F60" s="2"/>
      <c r="G60" s="2"/>
      <c r="H60" s="70" t="s">
        <v>102</v>
      </c>
      <c r="I60" s="14"/>
      <c r="J60" s="14"/>
      <c r="K60" s="14"/>
      <c r="L60" s="14"/>
      <c r="M60" s="13"/>
      <c r="N60" s="51">
        <v>122022</v>
      </c>
      <c r="O60" s="51"/>
      <c r="P60" s="51"/>
      <c r="Q60" s="51"/>
      <c r="R60" s="51"/>
      <c r="S60" s="51"/>
      <c r="T60" s="51"/>
      <c r="U60" s="51">
        <v>334</v>
      </c>
      <c r="V60" s="51"/>
      <c r="W60" s="51"/>
      <c r="X60" s="51"/>
      <c r="Y60" s="51"/>
      <c r="Z60" s="51"/>
      <c r="AA60" s="51"/>
    </row>
    <row r="61" spans="1:27" ht="18" hidden="1" customHeight="1" outlineLevel="1" x14ac:dyDescent="0.2">
      <c r="A61" s="2"/>
      <c r="B61" s="2"/>
      <c r="C61" s="2"/>
      <c r="D61" s="2"/>
      <c r="E61" s="2"/>
      <c r="F61" s="2"/>
      <c r="G61" s="2"/>
      <c r="H61" s="70" t="s">
        <v>7</v>
      </c>
      <c r="I61" s="14"/>
      <c r="J61" s="14"/>
      <c r="K61" s="14"/>
      <c r="L61" s="14"/>
      <c r="M61" s="13"/>
      <c r="N61" s="51">
        <v>126368</v>
      </c>
      <c r="O61" s="51"/>
      <c r="P61" s="51"/>
      <c r="Q61" s="51"/>
      <c r="R61" s="51"/>
      <c r="S61" s="51"/>
      <c r="T61" s="51"/>
      <c r="U61" s="51">
        <v>346</v>
      </c>
      <c r="V61" s="51"/>
      <c r="W61" s="51"/>
      <c r="X61" s="51"/>
      <c r="Y61" s="51"/>
      <c r="Z61" s="51"/>
      <c r="AA61" s="51"/>
    </row>
    <row r="62" spans="1:27" ht="18" customHeight="1" collapsed="1" x14ac:dyDescent="0.2">
      <c r="A62" s="16" t="s">
        <v>108</v>
      </c>
      <c r="B62" s="16"/>
      <c r="C62" s="16"/>
      <c r="D62" s="16"/>
      <c r="E62" s="16"/>
      <c r="F62" s="16"/>
      <c r="G62" s="16"/>
      <c r="H62" s="70" t="s">
        <v>6</v>
      </c>
      <c r="I62" s="14"/>
      <c r="J62" s="14"/>
      <c r="K62" s="14"/>
      <c r="L62" s="14"/>
      <c r="M62" s="13"/>
      <c r="N62" s="51">
        <v>112953</v>
      </c>
      <c r="O62" s="51"/>
      <c r="P62" s="51"/>
      <c r="Q62" s="51"/>
      <c r="R62" s="51"/>
      <c r="S62" s="51"/>
      <c r="T62" s="51"/>
      <c r="U62" s="51">
        <v>309</v>
      </c>
      <c r="V62" s="51"/>
      <c r="W62" s="51"/>
      <c r="X62" s="51"/>
      <c r="Y62" s="51"/>
      <c r="Z62" s="51"/>
      <c r="AA62" s="51"/>
    </row>
    <row r="63" spans="1:27" ht="18" customHeight="1" x14ac:dyDescent="0.2">
      <c r="A63" s="2"/>
      <c r="B63" s="2"/>
      <c r="C63" s="2"/>
      <c r="D63" s="2"/>
      <c r="E63" s="2"/>
      <c r="F63" s="2"/>
      <c r="G63" s="2"/>
      <c r="H63" s="70" t="s">
        <v>5</v>
      </c>
      <c r="I63" s="14"/>
      <c r="J63" s="14"/>
      <c r="K63" s="14"/>
      <c r="L63" s="14"/>
      <c r="M63" s="13"/>
      <c r="N63" s="51">
        <v>105888</v>
      </c>
      <c r="O63" s="51"/>
      <c r="P63" s="51"/>
      <c r="Q63" s="51"/>
      <c r="R63" s="51"/>
      <c r="S63" s="51"/>
      <c r="T63" s="51"/>
      <c r="U63" s="51">
        <v>290</v>
      </c>
      <c r="V63" s="51"/>
      <c r="W63" s="51"/>
      <c r="X63" s="51"/>
      <c r="Y63" s="51"/>
      <c r="Z63" s="51"/>
      <c r="AA63" s="51"/>
    </row>
    <row r="64" spans="1:27" ht="18" customHeight="1" x14ac:dyDescent="0.2">
      <c r="A64" s="2"/>
      <c r="B64" s="2"/>
      <c r="C64" s="2"/>
      <c r="D64" s="2"/>
      <c r="E64" s="2"/>
      <c r="F64" s="2"/>
      <c r="G64" s="2"/>
      <c r="H64" s="70" t="s">
        <v>4</v>
      </c>
      <c r="I64" s="14"/>
      <c r="J64" s="14"/>
      <c r="K64" s="14"/>
      <c r="L64" s="14"/>
      <c r="M64" s="13"/>
      <c r="N64" s="51">
        <v>96458</v>
      </c>
      <c r="O64" s="51"/>
      <c r="P64" s="51"/>
      <c r="Q64" s="51"/>
      <c r="R64" s="51"/>
      <c r="S64" s="51"/>
      <c r="T64" s="51"/>
      <c r="U64" s="51">
        <v>264</v>
      </c>
      <c r="V64" s="51"/>
      <c r="W64" s="51"/>
      <c r="X64" s="51"/>
      <c r="Y64" s="51"/>
      <c r="Z64" s="51"/>
      <c r="AA64" s="51"/>
    </row>
    <row r="65" spans="1:27" ht="18" customHeight="1" x14ac:dyDescent="0.2">
      <c r="A65" s="2"/>
      <c r="B65" s="2"/>
      <c r="C65" s="2"/>
      <c r="D65" s="2"/>
      <c r="E65" s="2"/>
      <c r="F65" s="2"/>
      <c r="G65" s="2"/>
      <c r="H65" s="70" t="s">
        <v>88</v>
      </c>
      <c r="I65" s="14"/>
      <c r="J65" s="14"/>
      <c r="K65" s="14"/>
      <c r="L65" s="14"/>
      <c r="M65" s="13"/>
      <c r="N65" s="73">
        <v>99261</v>
      </c>
      <c r="O65" s="51"/>
      <c r="P65" s="51"/>
      <c r="Q65" s="51"/>
      <c r="R65" s="51"/>
      <c r="S65" s="51"/>
      <c r="T65" s="51"/>
      <c r="U65" s="51">
        <v>272</v>
      </c>
      <c r="V65" s="51"/>
      <c r="W65" s="51"/>
      <c r="X65" s="51"/>
      <c r="Y65" s="51"/>
      <c r="Z65" s="51"/>
      <c r="AA65" s="51"/>
    </row>
    <row r="66" spans="1:27" ht="18" customHeight="1" x14ac:dyDescent="0.2">
      <c r="A66" s="2"/>
      <c r="B66" s="2"/>
      <c r="C66" s="2"/>
      <c r="D66" s="2"/>
      <c r="E66" s="2"/>
      <c r="F66" s="2"/>
      <c r="G66" s="2"/>
      <c r="H66" s="70" t="s">
        <v>87</v>
      </c>
      <c r="I66" s="14"/>
      <c r="J66" s="14"/>
      <c r="K66" s="14"/>
      <c r="L66" s="14"/>
      <c r="M66" s="13"/>
      <c r="N66" s="73">
        <v>80133</v>
      </c>
      <c r="O66" s="51"/>
      <c r="P66" s="51"/>
      <c r="Q66" s="51"/>
      <c r="R66" s="51"/>
      <c r="S66" s="51"/>
      <c r="T66" s="51"/>
      <c r="U66" s="51">
        <v>219</v>
      </c>
      <c r="V66" s="51"/>
      <c r="W66" s="51"/>
      <c r="X66" s="51"/>
      <c r="Y66" s="51"/>
      <c r="Z66" s="51"/>
      <c r="AA66" s="51"/>
    </row>
    <row r="67" spans="1:27" ht="18" hidden="1" customHeight="1" outlineLevel="1" x14ac:dyDescent="0.2">
      <c r="A67" s="16" t="s">
        <v>100</v>
      </c>
      <c r="B67" s="16"/>
      <c r="C67" s="16"/>
      <c r="D67" s="16"/>
      <c r="E67" s="16"/>
      <c r="F67" s="16"/>
      <c r="G67" s="16"/>
      <c r="H67" s="70" t="s">
        <v>107</v>
      </c>
      <c r="I67" s="14"/>
      <c r="J67" s="14"/>
      <c r="K67" s="14"/>
      <c r="L67" s="14"/>
      <c r="M67" s="13"/>
      <c r="N67" s="73">
        <v>3895</v>
      </c>
      <c r="O67" s="51"/>
      <c r="P67" s="51"/>
      <c r="Q67" s="51"/>
      <c r="R67" s="51"/>
      <c r="S67" s="51"/>
      <c r="T67" s="51"/>
      <c r="U67" s="51">
        <v>11</v>
      </c>
      <c r="V67" s="51"/>
      <c r="W67" s="51"/>
      <c r="X67" s="51"/>
      <c r="Y67" s="51"/>
      <c r="Z67" s="51"/>
      <c r="AA67" s="51"/>
    </row>
    <row r="68" spans="1:27" ht="18" hidden="1" customHeight="1" outlineLevel="1" x14ac:dyDescent="0.2">
      <c r="A68" s="16"/>
      <c r="B68" s="16"/>
      <c r="C68" s="16"/>
      <c r="D68" s="16"/>
      <c r="E68" s="16"/>
      <c r="F68" s="16"/>
      <c r="G68" s="16"/>
      <c r="H68" s="70" t="s">
        <v>106</v>
      </c>
      <c r="I68" s="14"/>
      <c r="J68" s="14"/>
      <c r="K68" s="14"/>
      <c r="L68" s="14"/>
      <c r="M68" s="13"/>
      <c r="N68" s="73">
        <v>3708</v>
      </c>
      <c r="O68" s="51"/>
      <c r="P68" s="51"/>
      <c r="Q68" s="51"/>
      <c r="R68" s="51"/>
      <c r="S68" s="51"/>
      <c r="T68" s="51"/>
      <c r="U68" s="51">
        <v>10</v>
      </c>
      <c r="V68" s="51"/>
      <c r="W68" s="51"/>
      <c r="X68" s="51"/>
      <c r="Y68" s="51"/>
      <c r="Z68" s="51"/>
      <c r="AA68" s="51"/>
    </row>
    <row r="69" spans="1:27" ht="18" hidden="1" customHeight="1" outlineLevel="1" x14ac:dyDescent="0.2">
      <c r="A69" s="16"/>
      <c r="B69" s="16"/>
      <c r="C69" s="16"/>
      <c r="D69" s="16"/>
      <c r="E69" s="16"/>
      <c r="F69" s="16"/>
      <c r="G69" s="16"/>
      <c r="H69" s="70" t="s">
        <v>105</v>
      </c>
      <c r="I69" s="14"/>
      <c r="J69" s="14"/>
      <c r="K69" s="14"/>
      <c r="L69" s="14"/>
      <c r="M69" s="13"/>
      <c r="N69" s="73">
        <v>2957</v>
      </c>
      <c r="O69" s="51"/>
      <c r="P69" s="51"/>
      <c r="Q69" s="51"/>
      <c r="R69" s="51"/>
      <c r="S69" s="51"/>
      <c r="T69" s="51"/>
      <c r="U69" s="51">
        <v>8</v>
      </c>
      <c r="V69" s="51"/>
      <c r="W69" s="51"/>
      <c r="X69" s="51"/>
      <c r="Y69" s="51"/>
      <c r="Z69" s="51"/>
      <c r="AA69" s="51"/>
    </row>
    <row r="70" spans="1:27" ht="18" hidden="1" customHeight="1" outlineLevel="1" x14ac:dyDescent="0.2">
      <c r="A70" s="16"/>
      <c r="B70" s="16"/>
      <c r="C70" s="16"/>
      <c r="D70" s="16"/>
      <c r="E70" s="16"/>
      <c r="F70" s="16"/>
      <c r="G70" s="16"/>
      <c r="H70" s="70" t="s">
        <v>104</v>
      </c>
      <c r="I70" s="14"/>
      <c r="J70" s="14"/>
      <c r="K70" s="14"/>
      <c r="L70" s="14"/>
      <c r="M70" s="13"/>
      <c r="N70" s="73">
        <v>3305</v>
      </c>
      <c r="O70" s="51"/>
      <c r="P70" s="51"/>
      <c r="Q70" s="51"/>
      <c r="R70" s="51"/>
      <c r="S70" s="51"/>
      <c r="T70" s="51"/>
      <c r="U70" s="51">
        <v>9</v>
      </c>
      <c r="V70" s="51"/>
      <c r="W70" s="51"/>
      <c r="X70" s="51"/>
      <c r="Y70" s="51"/>
      <c r="Z70" s="51"/>
      <c r="AA70" s="51"/>
    </row>
    <row r="71" spans="1:27" ht="18" hidden="1" customHeight="1" outlineLevel="1" x14ac:dyDescent="0.2">
      <c r="A71" s="16"/>
      <c r="B71" s="16"/>
      <c r="C71" s="16"/>
      <c r="D71" s="16"/>
      <c r="E71" s="16"/>
      <c r="F71" s="16"/>
      <c r="G71" s="16"/>
      <c r="H71" s="70" t="s">
        <v>103</v>
      </c>
      <c r="I71" s="14"/>
      <c r="J71" s="14"/>
      <c r="K71" s="14"/>
      <c r="L71" s="14"/>
      <c r="M71" s="13"/>
      <c r="N71" s="73">
        <v>2228</v>
      </c>
      <c r="O71" s="51"/>
      <c r="P71" s="51"/>
      <c r="Q71" s="51"/>
      <c r="R71" s="51"/>
      <c r="S71" s="51"/>
      <c r="T71" s="51"/>
      <c r="U71" s="51">
        <v>6</v>
      </c>
      <c r="V71" s="51"/>
      <c r="W71" s="51"/>
      <c r="X71" s="51"/>
      <c r="Y71" s="51"/>
      <c r="Z71" s="51"/>
      <c r="AA71" s="51"/>
    </row>
    <row r="72" spans="1:27" ht="18" hidden="1" customHeight="1" outlineLevel="1" x14ac:dyDescent="0.2">
      <c r="A72" s="2"/>
      <c r="B72" s="2"/>
      <c r="C72" s="2"/>
      <c r="D72" s="2"/>
      <c r="E72" s="2"/>
      <c r="F72" s="2"/>
      <c r="G72" s="2"/>
      <c r="H72" s="70" t="s">
        <v>102</v>
      </c>
      <c r="I72" s="14"/>
      <c r="J72" s="14"/>
      <c r="K72" s="14"/>
      <c r="L72" s="14"/>
      <c r="M72" s="13"/>
      <c r="N72" s="51">
        <v>2090</v>
      </c>
      <c r="O72" s="51"/>
      <c r="P72" s="51"/>
      <c r="Q72" s="51"/>
      <c r="R72" s="51"/>
      <c r="S72" s="51"/>
      <c r="T72" s="51"/>
      <c r="U72" s="51">
        <v>6</v>
      </c>
      <c r="V72" s="51"/>
      <c r="W72" s="51"/>
      <c r="X72" s="51"/>
      <c r="Y72" s="51"/>
      <c r="Z72" s="51"/>
      <c r="AA72" s="51"/>
    </row>
    <row r="73" spans="1:27" ht="18" hidden="1" customHeight="1" outlineLevel="1" x14ac:dyDescent="0.2">
      <c r="A73" s="2"/>
      <c r="B73" s="2"/>
      <c r="C73" s="2"/>
      <c r="D73" s="2"/>
      <c r="E73" s="2"/>
      <c r="F73" s="2"/>
      <c r="G73" s="2"/>
      <c r="H73" s="70" t="s">
        <v>101</v>
      </c>
      <c r="I73" s="14"/>
      <c r="J73" s="14"/>
      <c r="K73" s="14"/>
      <c r="L73" s="14"/>
      <c r="M73" s="13"/>
      <c r="N73" s="51">
        <v>1238</v>
      </c>
      <c r="O73" s="51"/>
      <c r="P73" s="51"/>
      <c r="Q73" s="51"/>
      <c r="R73" s="51"/>
      <c r="S73" s="51"/>
      <c r="T73" s="51"/>
      <c r="U73" s="51">
        <v>3</v>
      </c>
      <c r="V73" s="51"/>
      <c r="W73" s="51"/>
      <c r="X73" s="51"/>
      <c r="Y73" s="51"/>
      <c r="Z73" s="51"/>
      <c r="AA73" s="51"/>
    </row>
    <row r="74" spans="1:27" ht="18" customHeight="1" collapsed="1" x14ac:dyDescent="0.2">
      <c r="A74" s="16" t="s">
        <v>100</v>
      </c>
      <c r="B74" s="16"/>
      <c r="C74" s="16"/>
      <c r="D74" s="16"/>
      <c r="E74" s="16"/>
      <c r="F74" s="16"/>
      <c r="G74" s="16"/>
      <c r="H74" s="70" t="s">
        <v>99</v>
      </c>
      <c r="I74" s="14"/>
      <c r="J74" s="14"/>
      <c r="K74" s="14"/>
      <c r="L74" s="14"/>
      <c r="M74" s="13"/>
      <c r="N74" s="51">
        <v>1647</v>
      </c>
      <c r="O74" s="51"/>
      <c r="P74" s="51"/>
      <c r="Q74" s="51"/>
      <c r="R74" s="51"/>
      <c r="S74" s="51"/>
      <c r="T74" s="51"/>
      <c r="U74" s="51">
        <v>5</v>
      </c>
      <c r="V74" s="51"/>
      <c r="W74" s="51"/>
      <c r="X74" s="51"/>
      <c r="Y74" s="51"/>
      <c r="Z74" s="51"/>
      <c r="AA74" s="51"/>
    </row>
    <row r="75" spans="1:27" ht="18" customHeight="1" x14ac:dyDescent="0.2">
      <c r="A75" s="2"/>
      <c r="B75" s="2"/>
      <c r="C75" s="2"/>
      <c r="D75" s="2"/>
      <c r="E75" s="2"/>
      <c r="F75" s="2"/>
      <c r="G75" s="2"/>
      <c r="H75" s="70" t="s">
        <v>5</v>
      </c>
      <c r="I75" s="14"/>
      <c r="J75" s="14"/>
      <c r="K75" s="14"/>
      <c r="L75" s="14"/>
      <c r="M75" s="13"/>
      <c r="N75" s="51">
        <v>1547</v>
      </c>
      <c r="O75" s="51"/>
      <c r="P75" s="51"/>
      <c r="Q75" s="51"/>
      <c r="R75" s="51"/>
      <c r="S75" s="51"/>
      <c r="T75" s="51"/>
      <c r="U75" s="51">
        <v>4</v>
      </c>
      <c r="V75" s="51"/>
      <c r="W75" s="51"/>
      <c r="X75" s="51"/>
      <c r="Y75" s="51"/>
      <c r="Z75" s="51"/>
      <c r="AA75" s="51"/>
    </row>
    <row r="76" spans="1:27" ht="18" customHeight="1" x14ac:dyDescent="0.2">
      <c r="A76" s="2"/>
      <c r="B76" s="2"/>
      <c r="C76" s="2"/>
      <c r="D76" s="2"/>
      <c r="E76" s="2"/>
      <c r="F76" s="2"/>
      <c r="G76" s="2"/>
      <c r="H76" s="70" t="s">
        <v>4</v>
      </c>
      <c r="I76" s="14"/>
      <c r="J76" s="14"/>
      <c r="K76" s="14"/>
      <c r="L76" s="14"/>
      <c r="M76" s="13"/>
      <c r="N76" s="51">
        <v>1913</v>
      </c>
      <c r="O76" s="51"/>
      <c r="P76" s="51"/>
      <c r="Q76" s="51"/>
      <c r="R76" s="51"/>
      <c r="S76" s="51"/>
      <c r="T76" s="51"/>
      <c r="U76" s="51">
        <v>5</v>
      </c>
      <c r="V76" s="51"/>
      <c r="W76" s="51"/>
      <c r="X76" s="51"/>
      <c r="Y76" s="51"/>
      <c r="Z76" s="51"/>
      <c r="AA76" s="51"/>
    </row>
    <row r="77" spans="1:27" ht="18" customHeight="1" x14ac:dyDescent="0.2">
      <c r="A77" s="2"/>
      <c r="B77" s="2"/>
      <c r="C77" s="2"/>
      <c r="D77" s="2"/>
      <c r="E77" s="2"/>
      <c r="F77" s="2"/>
      <c r="G77" s="2"/>
      <c r="H77" s="70" t="s">
        <v>88</v>
      </c>
      <c r="I77" s="14"/>
      <c r="J77" s="14"/>
      <c r="K77" s="14"/>
      <c r="L77" s="14"/>
      <c r="M77" s="13"/>
      <c r="N77" s="51">
        <v>2554</v>
      </c>
      <c r="O77" s="51"/>
      <c r="P77" s="51"/>
      <c r="Q77" s="51"/>
      <c r="R77" s="51"/>
      <c r="S77" s="51"/>
      <c r="T77" s="51"/>
      <c r="U77" s="51">
        <v>7</v>
      </c>
      <c r="V77" s="51"/>
      <c r="W77" s="51"/>
      <c r="X77" s="51"/>
      <c r="Y77" s="51"/>
      <c r="Z77" s="51"/>
      <c r="AA77" s="51"/>
    </row>
    <row r="78" spans="1:27" ht="18" customHeight="1" x14ac:dyDescent="0.2">
      <c r="A78" s="2"/>
      <c r="B78" s="2"/>
      <c r="C78" s="2"/>
      <c r="D78" s="2"/>
      <c r="E78" s="2"/>
      <c r="F78" s="2"/>
      <c r="G78" s="2"/>
      <c r="H78" s="70" t="s">
        <v>87</v>
      </c>
      <c r="I78" s="14"/>
      <c r="J78" s="14"/>
      <c r="K78" s="14"/>
      <c r="L78" s="14"/>
      <c r="M78" s="13"/>
      <c r="N78" s="51">
        <v>2933</v>
      </c>
      <c r="O78" s="51"/>
      <c r="P78" s="51"/>
      <c r="Q78" s="51"/>
      <c r="R78" s="51"/>
      <c r="S78" s="51"/>
      <c r="T78" s="51"/>
      <c r="U78" s="51">
        <v>8</v>
      </c>
      <c r="V78" s="51"/>
      <c r="W78" s="51"/>
      <c r="X78" s="51"/>
      <c r="Y78" s="51"/>
      <c r="Z78" s="51"/>
      <c r="AA78" s="51"/>
    </row>
    <row r="79" spans="1:27" ht="18" hidden="1" customHeight="1" outlineLevel="1" x14ac:dyDescent="0.2">
      <c r="A79" s="16"/>
      <c r="B79" s="16"/>
      <c r="C79" s="16"/>
      <c r="D79" s="16"/>
      <c r="E79" s="16"/>
      <c r="F79" s="16"/>
      <c r="G79" s="16"/>
      <c r="H79" s="70" t="s">
        <v>98</v>
      </c>
      <c r="I79" s="14"/>
      <c r="J79" s="14"/>
      <c r="K79" s="14"/>
      <c r="L79" s="14"/>
      <c r="M79" s="13"/>
      <c r="N79" s="51">
        <v>2554</v>
      </c>
      <c r="O79" s="51"/>
      <c r="P79" s="51"/>
      <c r="Q79" s="51"/>
      <c r="R79" s="51"/>
      <c r="S79" s="51"/>
      <c r="T79" s="51"/>
      <c r="U79" s="51">
        <v>7</v>
      </c>
      <c r="V79" s="51"/>
      <c r="W79" s="51"/>
      <c r="X79" s="51"/>
      <c r="Y79" s="51"/>
      <c r="Z79" s="51"/>
      <c r="AA79" s="51"/>
    </row>
    <row r="80" spans="1:27" ht="18" hidden="1" customHeight="1" outlineLevel="1" x14ac:dyDescent="0.2">
      <c r="A80" s="16"/>
      <c r="B80" s="16"/>
      <c r="C80" s="16"/>
      <c r="D80" s="16"/>
      <c r="E80" s="16"/>
      <c r="F80" s="16"/>
      <c r="G80" s="16"/>
      <c r="H80" s="70" t="s">
        <v>97</v>
      </c>
      <c r="I80" s="14"/>
      <c r="J80" s="14"/>
      <c r="K80" s="14"/>
      <c r="L80" s="14"/>
      <c r="M80" s="13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8" hidden="1" customHeight="1" outlineLevel="1" x14ac:dyDescent="0.2">
      <c r="A81" s="16" t="s">
        <v>89</v>
      </c>
      <c r="B81" s="16"/>
      <c r="C81" s="16"/>
      <c r="D81" s="16"/>
      <c r="E81" s="16"/>
      <c r="F81" s="16"/>
      <c r="G81" s="16"/>
      <c r="H81" s="70" t="s">
        <v>96</v>
      </c>
      <c r="I81" s="14"/>
      <c r="J81" s="14"/>
      <c r="K81" s="14"/>
      <c r="L81" s="14"/>
      <c r="M81" s="13"/>
      <c r="N81" s="73">
        <v>15437</v>
      </c>
      <c r="O81" s="51"/>
      <c r="P81" s="51"/>
      <c r="Q81" s="51"/>
      <c r="R81" s="51"/>
      <c r="S81" s="51"/>
      <c r="T81" s="51"/>
      <c r="U81" s="51">
        <v>42</v>
      </c>
      <c r="V81" s="51"/>
      <c r="W81" s="51"/>
      <c r="X81" s="51"/>
      <c r="Y81" s="51"/>
      <c r="Z81" s="51"/>
      <c r="AA81" s="51"/>
    </row>
    <row r="82" spans="1:27" ht="18" hidden="1" customHeight="1" outlineLevel="1" x14ac:dyDescent="0.2">
      <c r="A82" s="16"/>
      <c r="B82" s="16"/>
      <c r="C82" s="16"/>
      <c r="D82" s="16"/>
      <c r="E82" s="16"/>
      <c r="F82" s="16"/>
      <c r="G82" s="16"/>
      <c r="H82" s="70" t="s">
        <v>95</v>
      </c>
      <c r="I82" s="14"/>
      <c r="J82" s="14"/>
      <c r="K82" s="14"/>
      <c r="L82" s="14"/>
      <c r="M82" s="13"/>
      <c r="N82" s="51">
        <v>17702</v>
      </c>
      <c r="O82" s="51"/>
      <c r="P82" s="51"/>
      <c r="Q82" s="51"/>
      <c r="R82" s="51"/>
      <c r="S82" s="51"/>
      <c r="T82" s="51"/>
      <c r="U82" s="51">
        <v>48</v>
      </c>
      <c r="V82" s="51"/>
      <c r="W82" s="51"/>
      <c r="X82" s="51"/>
      <c r="Y82" s="51"/>
      <c r="Z82" s="51"/>
      <c r="AA82" s="51"/>
    </row>
    <row r="83" spans="1:27" ht="18" hidden="1" customHeight="1" outlineLevel="1" x14ac:dyDescent="0.2">
      <c r="A83" s="16"/>
      <c r="B83" s="16"/>
      <c r="C83" s="16"/>
      <c r="D83" s="16"/>
      <c r="E83" s="16"/>
      <c r="F83" s="16"/>
      <c r="G83" s="16"/>
      <c r="H83" s="70" t="s">
        <v>94</v>
      </c>
      <c r="I83" s="14"/>
      <c r="J83" s="14"/>
      <c r="K83" s="14"/>
      <c r="L83" s="14"/>
      <c r="M83" s="13"/>
      <c r="N83" s="51">
        <v>17439</v>
      </c>
      <c r="O83" s="51"/>
      <c r="P83" s="51"/>
      <c r="Q83" s="51"/>
      <c r="R83" s="51"/>
      <c r="S83" s="51"/>
      <c r="T83" s="51"/>
      <c r="U83" s="51">
        <v>48</v>
      </c>
      <c r="V83" s="51"/>
      <c r="W83" s="51"/>
      <c r="X83" s="51"/>
      <c r="Y83" s="51"/>
      <c r="Z83" s="51"/>
      <c r="AA83" s="51"/>
    </row>
    <row r="84" spans="1:27" ht="18" hidden="1" customHeight="1" outlineLevel="1" x14ac:dyDescent="0.2">
      <c r="A84" s="16"/>
      <c r="B84" s="16"/>
      <c r="C84" s="16"/>
      <c r="D84" s="16"/>
      <c r="E84" s="16"/>
      <c r="F84" s="16"/>
      <c r="G84" s="16"/>
      <c r="H84" s="70" t="s">
        <v>93</v>
      </c>
      <c r="I84" s="14"/>
      <c r="J84" s="14"/>
      <c r="K84" s="14"/>
      <c r="L84" s="14"/>
      <c r="M84" s="13"/>
      <c r="N84" s="51">
        <v>20055</v>
      </c>
      <c r="O84" s="51"/>
      <c r="P84" s="51"/>
      <c r="Q84" s="51"/>
      <c r="R84" s="51"/>
      <c r="S84" s="51"/>
      <c r="T84" s="51"/>
      <c r="U84" s="51">
        <v>10</v>
      </c>
      <c r="V84" s="51"/>
      <c r="W84" s="51"/>
      <c r="X84" s="51"/>
      <c r="Y84" s="51"/>
      <c r="Z84" s="51"/>
      <c r="AA84" s="51"/>
    </row>
    <row r="85" spans="1:27" ht="18" hidden="1" customHeight="1" outlineLevel="1" x14ac:dyDescent="0.2">
      <c r="A85" s="2"/>
      <c r="B85" s="2"/>
      <c r="C85" s="2"/>
      <c r="D85" s="2"/>
      <c r="E85" s="2"/>
      <c r="F85" s="2"/>
      <c r="G85" s="2"/>
      <c r="H85" s="70" t="s">
        <v>92</v>
      </c>
      <c r="I85" s="14"/>
      <c r="J85" s="14"/>
      <c r="K85" s="14"/>
      <c r="L85" s="14"/>
      <c r="M85" s="13"/>
      <c r="N85" s="51">
        <v>17439</v>
      </c>
      <c r="O85" s="51"/>
      <c r="P85" s="51"/>
      <c r="Q85" s="51"/>
      <c r="R85" s="51"/>
      <c r="S85" s="51"/>
      <c r="T85" s="51"/>
      <c r="U85" s="51">
        <v>48</v>
      </c>
      <c r="V85" s="51"/>
      <c r="W85" s="51"/>
      <c r="X85" s="51"/>
      <c r="Y85" s="51"/>
      <c r="Z85" s="51"/>
      <c r="AA85" s="51"/>
    </row>
    <row r="86" spans="1:27" ht="18" hidden="1" customHeight="1" outlineLevel="1" x14ac:dyDescent="0.2">
      <c r="A86" s="2"/>
      <c r="B86" s="2"/>
      <c r="C86" s="2"/>
      <c r="D86" s="2"/>
      <c r="E86" s="2"/>
      <c r="F86" s="2"/>
      <c r="G86" s="2"/>
      <c r="H86" s="70" t="s">
        <v>91</v>
      </c>
      <c r="I86" s="14"/>
      <c r="J86" s="14"/>
      <c r="K86" s="14"/>
      <c r="L86" s="14"/>
      <c r="M86" s="13"/>
      <c r="N86" s="51">
        <v>13992</v>
      </c>
      <c r="O86" s="51"/>
      <c r="P86" s="51"/>
      <c r="Q86" s="51"/>
      <c r="R86" s="51"/>
      <c r="S86" s="51"/>
      <c r="T86" s="51"/>
      <c r="U86" s="51">
        <v>38</v>
      </c>
      <c r="V86" s="51"/>
      <c r="W86" s="51"/>
      <c r="X86" s="51"/>
      <c r="Y86" s="51"/>
      <c r="Z86" s="51"/>
      <c r="AA86" s="51"/>
    </row>
    <row r="87" spans="1:27" ht="18" hidden="1" customHeight="1" outlineLevel="1" x14ac:dyDescent="0.2">
      <c r="A87" s="2"/>
      <c r="B87" s="2"/>
      <c r="C87" s="2"/>
      <c r="D87" s="2"/>
      <c r="E87" s="2"/>
      <c r="F87" s="2"/>
      <c r="G87" s="41"/>
      <c r="H87" s="70" t="s">
        <v>90</v>
      </c>
      <c r="I87" s="14"/>
      <c r="J87" s="14"/>
      <c r="K87" s="14"/>
      <c r="L87" s="14"/>
      <c r="M87" s="13"/>
      <c r="N87" s="51">
        <v>12993</v>
      </c>
      <c r="O87" s="51"/>
      <c r="P87" s="51"/>
      <c r="Q87" s="51"/>
      <c r="R87" s="51"/>
      <c r="S87" s="51"/>
      <c r="T87" s="51"/>
      <c r="U87" s="51">
        <v>36</v>
      </c>
      <c r="V87" s="51"/>
      <c r="W87" s="51"/>
      <c r="X87" s="51"/>
      <c r="Y87" s="51"/>
      <c r="Z87" s="51"/>
      <c r="AA87" s="51"/>
    </row>
    <row r="88" spans="1:27" ht="18" customHeight="1" collapsed="1" x14ac:dyDescent="0.2">
      <c r="A88" s="16" t="s">
        <v>89</v>
      </c>
      <c r="B88" s="16"/>
      <c r="C88" s="16"/>
      <c r="D88" s="16"/>
      <c r="E88" s="16"/>
      <c r="F88" s="16"/>
      <c r="G88" s="16"/>
      <c r="H88" s="70" t="s">
        <v>6</v>
      </c>
      <c r="I88" s="14"/>
      <c r="J88" s="14"/>
      <c r="K88" s="14"/>
      <c r="L88" s="14"/>
      <c r="M88" s="13"/>
      <c r="N88" s="51">
        <v>11148</v>
      </c>
      <c r="O88" s="51"/>
      <c r="P88" s="51"/>
      <c r="Q88" s="51"/>
      <c r="R88" s="51"/>
      <c r="S88" s="51"/>
      <c r="T88" s="51"/>
      <c r="U88" s="51">
        <v>30</v>
      </c>
      <c r="V88" s="51"/>
      <c r="W88" s="51"/>
      <c r="X88" s="51"/>
      <c r="Y88" s="51"/>
      <c r="Z88" s="51"/>
      <c r="AA88" s="51"/>
    </row>
    <row r="89" spans="1:27" ht="18" customHeight="1" x14ac:dyDescent="0.2">
      <c r="A89" s="2"/>
      <c r="B89" s="2"/>
      <c r="C89" s="2"/>
      <c r="D89" s="2"/>
      <c r="E89" s="2"/>
      <c r="F89" s="2"/>
      <c r="G89" s="2"/>
      <c r="H89" s="70" t="s">
        <v>5</v>
      </c>
      <c r="I89" s="14"/>
      <c r="J89" s="14"/>
      <c r="K89" s="14"/>
      <c r="L89" s="14"/>
      <c r="M89" s="13"/>
      <c r="N89" s="51">
        <v>10801</v>
      </c>
      <c r="O89" s="51"/>
      <c r="P89" s="51"/>
      <c r="Q89" s="51"/>
      <c r="R89" s="51"/>
      <c r="S89" s="51"/>
      <c r="T89" s="51"/>
      <c r="U89" s="51">
        <v>30</v>
      </c>
      <c r="V89" s="51"/>
      <c r="W89" s="51"/>
      <c r="X89" s="51"/>
      <c r="Y89" s="51"/>
      <c r="Z89" s="51"/>
      <c r="AA89" s="51"/>
    </row>
    <row r="90" spans="1:27" ht="18" customHeight="1" x14ac:dyDescent="0.2">
      <c r="A90" s="2"/>
      <c r="B90" s="2"/>
      <c r="C90" s="2"/>
      <c r="D90" s="2"/>
      <c r="E90" s="2"/>
      <c r="F90" s="2"/>
      <c r="G90" s="2"/>
      <c r="H90" s="70" t="s">
        <v>4</v>
      </c>
      <c r="I90" s="14"/>
      <c r="J90" s="14"/>
      <c r="K90" s="14"/>
      <c r="L90" s="14"/>
      <c r="M90" s="13"/>
      <c r="N90" s="51">
        <v>9699</v>
      </c>
      <c r="O90" s="51"/>
      <c r="P90" s="51"/>
      <c r="Q90" s="51"/>
      <c r="R90" s="51"/>
      <c r="S90" s="51"/>
      <c r="T90" s="51"/>
      <c r="U90" s="51">
        <v>27</v>
      </c>
      <c r="V90" s="51"/>
      <c r="W90" s="51"/>
      <c r="X90" s="51"/>
      <c r="Y90" s="51"/>
      <c r="Z90" s="51"/>
      <c r="AA90" s="51"/>
    </row>
    <row r="91" spans="1:27" ht="18" customHeight="1" x14ac:dyDescent="0.2">
      <c r="A91" s="2"/>
      <c r="B91" s="2"/>
      <c r="C91" s="2"/>
      <c r="D91" s="2"/>
      <c r="E91" s="2"/>
      <c r="F91" s="2"/>
      <c r="G91" s="2"/>
      <c r="H91" s="70" t="s">
        <v>88</v>
      </c>
      <c r="I91" s="14"/>
      <c r="J91" s="14"/>
      <c r="K91" s="14"/>
      <c r="L91" s="14"/>
      <c r="M91" s="13"/>
      <c r="N91" s="51">
        <v>9006</v>
      </c>
      <c r="O91" s="51"/>
      <c r="P91" s="51"/>
      <c r="Q91" s="51"/>
      <c r="R91" s="51"/>
      <c r="S91" s="51"/>
      <c r="T91" s="51"/>
      <c r="U91" s="51">
        <v>25</v>
      </c>
      <c r="V91" s="51"/>
      <c r="W91" s="51"/>
      <c r="X91" s="51"/>
      <c r="Y91" s="51"/>
      <c r="Z91" s="51"/>
      <c r="AA91" s="51"/>
    </row>
    <row r="92" spans="1:27" ht="18" customHeight="1" thickBot="1" x14ac:dyDescent="0.25">
      <c r="A92" s="72"/>
      <c r="B92" s="72"/>
      <c r="C92" s="72"/>
      <c r="D92" s="72"/>
      <c r="E92" s="72"/>
      <c r="F92" s="72"/>
      <c r="G92" s="71"/>
      <c r="H92" s="70" t="s">
        <v>87</v>
      </c>
      <c r="I92" s="14"/>
      <c r="J92" s="14"/>
      <c r="K92" s="14"/>
      <c r="L92" s="14"/>
      <c r="M92" s="13"/>
      <c r="N92" s="51">
        <v>7134</v>
      </c>
      <c r="O92" s="51"/>
      <c r="P92" s="51"/>
      <c r="Q92" s="51"/>
      <c r="R92" s="51"/>
      <c r="S92" s="51"/>
      <c r="T92" s="51"/>
      <c r="U92" s="51">
        <v>19</v>
      </c>
      <c r="V92" s="51"/>
      <c r="W92" s="51"/>
      <c r="X92" s="51"/>
      <c r="Y92" s="51"/>
      <c r="Z92" s="51"/>
      <c r="AA92" s="51"/>
    </row>
    <row r="93" spans="1:27" x14ac:dyDescent="0.2">
      <c r="A93" s="1" t="s">
        <v>86</v>
      </c>
      <c r="B93"/>
      <c r="C93"/>
      <c r="D93"/>
      <c r="E93"/>
      <c r="F93"/>
      <c r="G93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</row>
  </sheetData>
  <mergeCells count="306">
    <mergeCell ref="U84:AA84"/>
    <mergeCell ref="H88:M88"/>
    <mergeCell ref="N88:T88"/>
    <mergeCell ref="H85:M85"/>
    <mergeCell ref="A83:G83"/>
    <mergeCell ref="U81:AA81"/>
    <mergeCell ref="A81:G81"/>
    <mergeCell ref="H82:M82"/>
    <mergeCell ref="N82:T82"/>
    <mergeCell ref="U82:AA82"/>
    <mergeCell ref="U83:AA83"/>
    <mergeCell ref="A88:G88"/>
    <mergeCell ref="H76:M76"/>
    <mergeCell ref="N76:T76"/>
    <mergeCell ref="U76:AA76"/>
    <mergeCell ref="H78:M78"/>
    <mergeCell ref="N78:T78"/>
    <mergeCell ref="U78:AA78"/>
    <mergeCell ref="H77:M77"/>
    <mergeCell ref="N77:T77"/>
    <mergeCell ref="U77:AA77"/>
    <mergeCell ref="U53:AA53"/>
    <mergeCell ref="H65:M65"/>
    <mergeCell ref="N65:T65"/>
    <mergeCell ref="U65:AA65"/>
    <mergeCell ref="H29:M29"/>
    <mergeCell ref="N29:T29"/>
    <mergeCell ref="U29:AA29"/>
    <mergeCell ref="H41:M41"/>
    <mergeCell ref="U26:AA26"/>
    <mergeCell ref="H23:M23"/>
    <mergeCell ref="H91:M91"/>
    <mergeCell ref="N91:T91"/>
    <mergeCell ref="U91:AA91"/>
    <mergeCell ref="A38:G38"/>
    <mergeCell ref="A26:G26"/>
    <mergeCell ref="A50:G50"/>
    <mergeCell ref="A62:G62"/>
    <mergeCell ref="A74:G74"/>
    <mergeCell ref="U60:AA60"/>
    <mergeCell ref="H58:M58"/>
    <mergeCell ref="N58:T58"/>
    <mergeCell ref="N56:T56"/>
    <mergeCell ref="U56:AA56"/>
    <mergeCell ref="U31:AA31"/>
    <mergeCell ref="U32:AA32"/>
    <mergeCell ref="U33:AA33"/>
    <mergeCell ref="H53:M53"/>
    <mergeCell ref="N53:T53"/>
    <mergeCell ref="N17:T17"/>
    <mergeCell ref="A14:G14"/>
    <mergeCell ref="H17:M17"/>
    <mergeCell ref="H60:M60"/>
    <mergeCell ref="N60:T60"/>
    <mergeCell ref="H55:M55"/>
    <mergeCell ref="N55:T55"/>
    <mergeCell ref="N8:T8"/>
    <mergeCell ref="U17:AA17"/>
    <mergeCell ref="H15:M15"/>
    <mergeCell ref="N15:T15"/>
    <mergeCell ref="U15:AA15"/>
    <mergeCell ref="H11:M11"/>
    <mergeCell ref="H12:M12"/>
    <mergeCell ref="N11:T11"/>
    <mergeCell ref="N12:T12"/>
    <mergeCell ref="U11:AA11"/>
    <mergeCell ref="U8:AA8"/>
    <mergeCell ref="N13:T13"/>
    <mergeCell ref="U13:AA13"/>
    <mergeCell ref="A19:G19"/>
    <mergeCell ref="A7:G7"/>
    <mergeCell ref="H7:M7"/>
    <mergeCell ref="N7:T7"/>
    <mergeCell ref="U7:AA7"/>
    <mergeCell ref="A8:G8"/>
    <mergeCell ref="H8:M8"/>
    <mergeCell ref="A9:G9"/>
    <mergeCell ref="H9:M9"/>
    <mergeCell ref="U16:AA16"/>
    <mergeCell ref="H14:M14"/>
    <mergeCell ref="N14:T14"/>
    <mergeCell ref="U14:AA14"/>
    <mergeCell ref="H16:M16"/>
    <mergeCell ref="N16:T16"/>
    <mergeCell ref="U12:AA12"/>
    <mergeCell ref="H20:M20"/>
    <mergeCell ref="N20:T20"/>
    <mergeCell ref="U20:AA20"/>
    <mergeCell ref="H21:M21"/>
    <mergeCell ref="N21:T21"/>
    <mergeCell ref="U21:AA21"/>
    <mergeCell ref="A20:G20"/>
    <mergeCell ref="A21:G21"/>
    <mergeCell ref="N9:T9"/>
    <mergeCell ref="U9:AA9"/>
    <mergeCell ref="A10:G10"/>
    <mergeCell ref="H10:M10"/>
    <mergeCell ref="N10:T10"/>
    <mergeCell ref="U10:AA10"/>
    <mergeCell ref="H13:M13"/>
    <mergeCell ref="A13:G13"/>
    <mergeCell ref="H36:M36"/>
    <mergeCell ref="N36:T36"/>
    <mergeCell ref="N33:T33"/>
    <mergeCell ref="H33:M33"/>
    <mergeCell ref="H39:M39"/>
    <mergeCell ref="A25:G25"/>
    <mergeCell ref="H32:M32"/>
    <mergeCell ref="N32:T32"/>
    <mergeCell ref="H31:M31"/>
    <mergeCell ref="N31:T31"/>
    <mergeCell ref="H35:M35"/>
    <mergeCell ref="N35:T35"/>
    <mergeCell ref="H70:M70"/>
    <mergeCell ref="N70:T70"/>
    <mergeCell ref="U70:AA70"/>
    <mergeCell ref="A33:G33"/>
    <mergeCell ref="A31:G31"/>
    <mergeCell ref="A32:G32"/>
    <mergeCell ref="N37:T37"/>
    <mergeCell ref="A43:G43"/>
    <mergeCell ref="H46:M46"/>
    <mergeCell ref="H38:M38"/>
    <mergeCell ref="U69:AA69"/>
    <mergeCell ref="H63:M63"/>
    <mergeCell ref="N63:T63"/>
    <mergeCell ref="U63:AA63"/>
    <mergeCell ref="H64:M64"/>
    <mergeCell ref="N64:T64"/>
    <mergeCell ref="N66:T66"/>
    <mergeCell ref="U66:AA66"/>
    <mergeCell ref="H66:M66"/>
    <mergeCell ref="H71:M71"/>
    <mergeCell ref="N71:T71"/>
    <mergeCell ref="U71:AA71"/>
    <mergeCell ref="U64:AA64"/>
    <mergeCell ref="U61:AA61"/>
    <mergeCell ref="H62:M62"/>
    <mergeCell ref="N62:T62"/>
    <mergeCell ref="H69:M69"/>
    <mergeCell ref="N69:T69"/>
    <mergeCell ref="U62:AA62"/>
    <mergeCell ref="U58:AA58"/>
    <mergeCell ref="A55:G55"/>
    <mergeCell ref="H56:M56"/>
    <mergeCell ref="H59:M59"/>
    <mergeCell ref="N59:T59"/>
    <mergeCell ref="U59:AA59"/>
    <mergeCell ref="U55:AA55"/>
    <mergeCell ref="A70:G70"/>
    <mergeCell ref="H52:M52"/>
    <mergeCell ref="N52:T52"/>
    <mergeCell ref="U44:AA44"/>
    <mergeCell ref="N50:T50"/>
    <mergeCell ref="U50:AA50"/>
    <mergeCell ref="A45:G45"/>
    <mergeCell ref="A56:G56"/>
    <mergeCell ref="H57:M57"/>
    <mergeCell ref="N57:T57"/>
    <mergeCell ref="U46:AA46"/>
    <mergeCell ref="U45:AA45"/>
    <mergeCell ref="A67:G67"/>
    <mergeCell ref="H68:M68"/>
    <mergeCell ref="N68:T68"/>
    <mergeCell ref="U68:AA68"/>
    <mergeCell ref="A68:G68"/>
    <mergeCell ref="U57:AA57"/>
    <mergeCell ref="U52:AA52"/>
    <mergeCell ref="U51:AA51"/>
    <mergeCell ref="U49:AA49"/>
    <mergeCell ref="H43:M43"/>
    <mergeCell ref="N43:T43"/>
    <mergeCell ref="H49:M49"/>
    <mergeCell ref="N49:T49"/>
    <mergeCell ref="H44:M44"/>
    <mergeCell ref="U47:AA47"/>
    <mergeCell ref="H48:M48"/>
    <mergeCell ref="N48:T48"/>
    <mergeCell ref="U48:AA48"/>
    <mergeCell ref="U88:AA88"/>
    <mergeCell ref="H83:M83"/>
    <mergeCell ref="N83:T83"/>
    <mergeCell ref="U85:AA85"/>
    <mergeCell ref="H86:M86"/>
    <mergeCell ref="N86:T86"/>
    <mergeCell ref="N85:T85"/>
    <mergeCell ref="U86:AA86"/>
    <mergeCell ref="H84:M84"/>
    <mergeCell ref="N84:T84"/>
    <mergeCell ref="U75:AA75"/>
    <mergeCell ref="N73:T73"/>
    <mergeCell ref="U73:AA73"/>
    <mergeCell ref="H90:M90"/>
    <mergeCell ref="H79:M79"/>
    <mergeCell ref="N79:T79"/>
    <mergeCell ref="U79:AA79"/>
    <mergeCell ref="U80:AA80"/>
    <mergeCell ref="H87:M87"/>
    <mergeCell ref="H81:M81"/>
    <mergeCell ref="N74:T74"/>
    <mergeCell ref="U74:AA74"/>
    <mergeCell ref="H72:M72"/>
    <mergeCell ref="N72:T72"/>
    <mergeCell ref="U72:AA72"/>
    <mergeCell ref="H73:M73"/>
    <mergeCell ref="H37:M37"/>
    <mergeCell ref="H34:M34"/>
    <mergeCell ref="U37:AA37"/>
    <mergeCell ref="U41:AA41"/>
    <mergeCell ref="N41:T41"/>
    <mergeCell ref="U42:AA42"/>
    <mergeCell ref="U35:AA35"/>
    <mergeCell ref="U36:AA36"/>
    <mergeCell ref="U38:AA38"/>
    <mergeCell ref="N38:T38"/>
    <mergeCell ref="U40:AA40"/>
    <mergeCell ref="N44:T44"/>
    <mergeCell ref="N39:T39"/>
    <mergeCell ref="N40:T40"/>
    <mergeCell ref="N34:T34"/>
    <mergeCell ref="U34:AA34"/>
    <mergeCell ref="U39:AA39"/>
    <mergeCell ref="U43:AA43"/>
    <mergeCell ref="U54:AA54"/>
    <mergeCell ref="A37:G37"/>
    <mergeCell ref="A34:G34"/>
    <mergeCell ref="A44:G44"/>
    <mergeCell ref="H50:M50"/>
    <mergeCell ref="H42:M42"/>
    <mergeCell ref="H45:M45"/>
    <mergeCell ref="H51:M51"/>
    <mergeCell ref="H47:M47"/>
    <mergeCell ref="N47:T47"/>
    <mergeCell ref="N42:T42"/>
    <mergeCell ref="A57:G57"/>
    <mergeCell ref="N45:T45"/>
    <mergeCell ref="H40:M40"/>
    <mergeCell ref="H54:M54"/>
    <mergeCell ref="N54:T54"/>
    <mergeCell ref="N46:T46"/>
    <mergeCell ref="U87:AA87"/>
    <mergeCell ref="A80:G80"/>
    <mergeCell ref="A71:G71"/>
    <mergeCell ref="A84:G84"/>
    <mergeCell ref="H80:M80"/>
    <mergeCell ref="N80:T80"/>
    <mergeCell ref="A79:G79"/>
    <mergeCell ref="H75:M75"/>
    <mergeCell ref="N75:T75"/>
    <mergeCell ref="H74:M74"/>
    <mergeCell ref="A82:G82"/>
    <mergeCell ref="A69:G69"/>
    <mergeCell ref="A46:G46"/>
    <mergeCell ref="N19:T19"/>
    <mergeCell ref="U19:AA19"/>
    <mergeCell ref="H19:M19"/>
    <mergeCell ref="H30:M30"/>
    <mergeCell ref="A49:G49"/>
    <mergeCell ref="N30:T30"/>
    <mergeCell ref="A58:G58"/>
    <mergeCell ref="U28:AA28"/>
    <mergeCell ref="U27:AA27"/>
    <mergeCell ref="U25:AA25"/>
    <mergeCell ref="H28:M28"/>
    <mergeCell ref="H27:M27"/>
    <mergeCell ref="N27:T27"/>
    <mergeCell ref="H25:M25"/>
    <mergeCell ref="N25:T25"/>
    <mergeCell ref="H26:M26"/>
    <mergeCell ref="N26:T26"/>
    <mergeCell ref="U89:AA89"/>
    <mergeCell ref="U18:AA18"/>
    <mergeCell ref="U22:AA22"/>
    <mergeCell ref="N28:T28"/>
    <mergeCell ref="N24:T24"/>
    <mergeCell ref="U24:AA24"/>
    <mergeCell ref="U30:AA30"/>
    <mergeCell ref="N22:T22"/>
    <mergeCell ref="N23:T23"/>
    <mergeCell ref="U23:AA23"/>
    <mergeCell ref="A22:G22"/>
    <mergeCell ref="U92:AA92"/>
    <mergeCell ref="H67:M67"/>
    <mergeCell ref="N67:T67"/>
    <mergeCell ref="U67:AA67"/>
    <mergeCell ref="N90:T90"/>
    <mergeCell ref="U90:AA90"/>
    <mergeCell ref="N81:T81"/>
    <mergeCell ref="H89:M89"/>
    <mergeCell ref="N89:T89"/>
    <mergeCell ref="H92:M92"/>
    <mergeCell ref="N92:T92"/>
    <mergeCell ref="H18:M18"/>
    <mergeCell ref="N18:T18"/>
    <mergeCell ref="H61:M61"/>
    <mergeCell ref="N61:T61"/>
    <mergeCell ref="N51:T51"/>
    <mergeCell ref="H22:M22"/>
    <mergeCell ref="H24:M24"/>
    <mergeCell ref="N87:T87"/>
    <mergeCell ref="A2:AA2"/>
    <mergeCell ref="A3:AA3"/>
    <mergeCell ref="A4:G5"/>
    <mergeCell ref="H4:M5"/>
    <mergeCell ref="N4:T5"/>
    <mergeCell ref="U4:AA5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65A4C-D2F6-425B-B8A3-24109F53FA4E}">
  <sheetPr>
    <tabColor rgb="FFFFC000"/>
  </sheetPr>
  <dimension ref="A1:CQ44"/>
  <sheetViews>
    <sheetView view="pageBreakPreview" zoomScaleNormal="100" zoomScaleSheetLayoutView="100" workbookViewId="0">
      <selection sqref="A1:I1"/>
    </sheetView>
  </sheetViews>
  <sheetFormatPr defaultColWidth="2" defaultRowHeight="13.2" outlineLevelRow="1" x14ac:dyDescent="0.2"/>
  <cols>
    <col min="1" max="5" width="2" style="1"/>
    <col min="6" max="6" width="2.33203125" style="1" customWidth="1"/>
    <col min="7" max="7" width="2.44140625" style="1" customWidth="1"/>
    <col min="8" max="8" width="1.88671875" style="1" customWidth="1"/>
    <col min="9" max="15" width="1.77734375" style="1" hidden="1" customWidth="1"/>
    <col min="16" max="50" width="1.77734375" style="1" customWidth="1"/>
    <col min="51" max="51" width="7.6640625" style="1" bestFit="1" customWidth="1"/>
    <col min="52" max="16384" width="2" style="1"/>
  </cols>
  <sheetData>
    <row r="1" spans="1:50" ht="24.7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P1" s="32"/>
    </row>
    <row r="2" spans="1:50" ht="24.75" customHeight="1" x14ac:dyDescent="0.2">
      <c r="A2" s="31" t="s">
        <v>158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50" ht="13.8" thickBot="1" x14ac:dyDescent="0.25">
      <c r="A3" s="1" t="s">
        <v>157</v>
      </c>
      <c r="AI3" s="45"/>
      <c r="AJ3" s="45"/>
      <c r="AK3" s="45"/>
      <c r="AL3" s="45"/>
      <c r="AM3" s="45"/>
      <c r="AN3" s="45"/>
      <c r="AO3" s="45"/>
      <c r="AP3" s="45"/>
      <c r="AX3" s="44" t="s">
        <v>84</v>
      </c>
    </row>
    <row r="4" spans="1:50" ht="18.75" customHeight="1" x14ac:dyDescent="0.2">
      <c r="A4" s="170" t="s">
        <v>156</v>
      </c>
      <c r="B4" s="170"/>
      <c r="C4" s="170"/>
      <c r="D4" s="170"/>
      <c r="E4" s="170"/>
      <c r="F4" s="170"/>
      <c r="G4" s="170"/>
      <c r="H4" s="86"/>
      <c r="P4" s="171" t="s">
        <v>155</v>
      </c>
      <c r="Q4" s="170"/>
      <c r="R4" s="170"/>
      <c r="S4" s="170"/>
      <c r="T4" s="86"/>
      <c r="U4" s="171" t="s">
        <v>154</v>
      </c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86"/>
      <c r="AJ4" s="171" t="s">
        <v>153</v>
      </c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</row>
    <row r="5" spans="1:50" ht="18.75" customHeight="1" x14ac:dyDescent="0.2">
      <c r="A5" s="16"/>
      <c r="B5" s="16"/>
      <c r="C5" s="16"/>
      <c r="D5" s="16"/>
      <c r="E5" s="16"/>
      <c r="F5" s="16"/>
      <c r="G5" s="16"/>
      <c r="H5" s="15"/>
      <c r="P5" s="74"/>
      <c r="Q5" s="16"/>
      <c r="R5" s="16"/>
      <c r="S5" s="16"/>
      <c r="T5" s="15"/>
      <c r="U5" s="7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5"/>
      <c r="AJ5" s="74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18.75" customHeight="1" x14ac:dyDescent="0.2">
      <c r="A6" s="167"/>
      <c r="B6" s="167"/>
      <c r="C6" s="167"/>
      <c r="D6" s="167"/>
      <c r="E6" s="167"/>
      <c r="F6" s="167"/>
      <c r="G6" s="167"/>
      <c r="H6" s="82"/>
      <c r="P6" s="168"/>
      <c r="Q6" s="167"/>
      <c r="R6" s="167"/>
      <c r="S6" s="167"/>
      <c r="T6" s="82"/>
      <c r="U6" s="167"/>
      <c r="V6" s="167"/>
      <c r="W6" s="167"/>
      <c r="X6" s="167"/>
      <c r="Y6" s="169"/>
      <c r="Z6" s="166" t="s">
        <v>152</v>
      </c>
      <c r="AA6" s="166"/>
      <c r="AB6" s="166"/>
      <c r="AC6" s="166"/>
      <c r="AD6" s="166"/>
      <c r="AE6" s="166" t="s">
        <v>151</v>
      </c>
      <c r="AF6" s="166"/>
      <c r="AG6" s="166"/>
      <c r="AH6" s="166"/>
      <c r="AI6" s="166"/>
      <c r="AJ6" s="168"/>
      <c r="AK6" s="167"/>
      <c r="AL6" s="167"/>
      <c r="AM6" s="167"/>
      <c r="AN6" s="82"/>
      <c r="AO6" s="166" t="s">
        <v>152</v>
      </c>
      <c r="AP6" s="166"/>
      <c r="AQ6" s="166"/>
      <c r="AR6" s="166"/>
      <c r="AS6" s="166"/>
      <c r="AT6" s="166" t="s">
        <v>151</v>
      </c>
      <c r="AU6" s="166"/>
      <c r="AV6" s="166"/>
      <c r="AW6" s="166"/>
      <c r="AX6" s="165"/>
    </row>
    <row r="7" spans="1:50" ht="20.100000000000001" customHeight="1" x14ac:dyDescent="0.2">
      <c r="A7" s="2"/>
      <c r="B7" s="2"/>
      <c r="C7" s="2"/>
      <c r="D7" s="2"/>
      <c r="E7" s="2"/>
      <c r="F7" s="2"/>
      <c r="G7" s="2"/>
      <c r="H7" s="41"/>
      <c r="P7" s="164"/>
      <c r="Q7" s="2"/>
      <c r="R7" s="2"/>
      <c r="S7" s="2"/>
      <c r="T7" s="41"/>
      <c r="U7" s="2"/>
      <c r="V7" s="2"/>
      <c r="W7" s="2"/>
      <c r="X7" s="2"/>
      <c r="Y7" s="2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2"/>
      <c r="AK7" s="2"/>
      <c r="AL7" s="2"/>
      <c r="AM7" s="2"/>
      <c r="AN7" s="2"/>
      <c r="AO7" s="76"/>
      <c r="AP7" s="76"/>
      <c r="AQ7" s="76"/>
      <c r="AR7" s="76"/>
      <c r="AS7" s="76"/>
      <c r="AT7" s="76"/>
      <c r="AU7" s="76"/>
      <c r="AV7" s="76"/>
      <c r="AW7" s="76"/>
      <c r="AX7" s="76"/>
    </row>
    <row r="8" spans="1:50" ht="24" hidden="1" customHeight="1" outlineLevel="1" x14ac:dyDescent="0.2">
      <c r="A8" s="16" t="s">
        <v>15</v>
      </c>
      <c r="B8" s="16"/>
      <c r="C8" s="16"/>
      <c r="D8" s="16"/>
      <c r="E8" s="16"/>
      <c r="F8" s="16"/>
      <c r="G8" s="16"/>
      <c r="H8" s="163"/>
      <c r="P8" s="161">
        <f>U8+AJ8</f>
        <v>12395</v>
      </c>
      <c r="Q8" s="159"/>
      <c r="R8" s="159"/>
      <c r="S8" s="159"/>
      <c r="T8" s="162"/>
      <c r="U8" s="161">
        <f>SUM(Z8:AI8)</f>
        <v>10940</v>
      </c>
      <c r="V8" s="159"/>
      <c r="W8" s="159"/>
      <c r="X8" s="159"/>
      <c r="Y8" s="159"/>
      <c r="Z8" s="160">
        <v>9009</v>
      </c>
      <c r="AA8" s="160"/>
      <c r="AB8" s="160"/>
      <c r="AC8" s="160"/>
      <c r="AD8" s="160"/>
      <c r="AE8" s="160">
        <v>1931</v>
      </c>
      <c r="AF8" s="160"/>
      <c r="AG8" s="160"/>
      <c r="AH8" s="160"/>
      <c r="AI8" s="160"/>
      <c r="AJ8" s="160">
        <f>SUM(AO8:AX8)</f>
        <v>1455</v>
      </c>
      <c r="AK8" s="160"/>
      <c r="AL8" s="160"/>
      <c r="AM8" s="160"/>
      <c r="AN8" s="160"/>
      <c r="AO8" s="160">
        <v>333</v>
      </c>
      <c r="AP8" s="160"/>
      <c r="AQ8" s="160"/>
      <c r="AR8" s="160"/>
      <c r="AS8" s="160"/>
      <c r="AT8" s="160">
        <v>1122</v>
      </c>
      <c r="AU8" s="160"/>
      <c r="AV8" s="160"/>
      <c r="AW8" s="160"/>
      <c r="AX8" s="160"/>
    </row>
    <row r="9" spans="1:50" ht="24" hidden="1" customHeight="1" outlineLevel="1" x14ac:dyDescent="0.2">
      <c r="A9" s="16" t="s">
        <v>14</v>
      </c>
      <c r="B9" s="16"/>
      <c r="C9" s="16"/>
      <c r="D9" s="16"/>
      <c r="E9" s="16"/>
      <c r="F9" s="16"/>
      <c r="G9" s="16"/>
      <c r="H9" s="163"/>
      <c r="P9" s="161">
        <f>U9+AJ9</f>
        <v>12096</v>
      </c>
      <c r="Q9" s="159"/>
      <c r="R9" s="159"/>
      <c r="S9" s="159"/>
      <c r="T9" s="162"/>
      <c r="U9" s="161">
        <f>SUM(Z9:AI9)</f>
        <v>10731</v>
      </c>
      <c r="V9" s="159"/>
      <c r="W9" s="159"/>
      <c r="X9" s="159"/>
      <c r="Y9" s="159"/>
      <c r="Z9" s="159">
        <v>8847</v>
      </c>
      <c r="AA9" s="159"/>
      <c r="AB9" s="159"/>
      <c r="AC9" s="159"/>
      <c r="AD9" s="159"/>
      <c r="AE9" s="159">
        <v>1884</v>
      </c>
      <c r="AF9" s="159"/>
      <c r="AG9" s="159"/>
      <c r="AH9" s="159"/>
      <c r="AI9" s="159"/>
      <c r="AJ9" s="160">
        <f>SUM(AO9:AX9)</f>
        <v>1365</v>
      </c>
      <c r="AK9" s="160"/>
      <c r="AL9" s="160"/>
      <c r="AM9" s="160"/>
      <c r="AN9" s="160"/>
      <c r="AO9" s="159">
        <v>289</v>
      </c>
      <c r="AP9" s="159"/>
      <c r="AQ9" s="159"/>
      <c r="AR9" s="159"/>
      <c r="AS9" s="159"/>
      <c r="AT9" s="159">
        <v>1076</v>
      </c>
      <c r="AU9" s="159"/>
      <c r="AV9" s="159"/>
      <c r="AW9" s="159"/>
      <c r="AX9" s="159"/>
    </row>
    <row r="10" spans="1:50" s="10" customFormat="1" ht="24.75" hidden="1" customHeight="1" outlineLevel="1" x14ac:dyDescent="0.2">
      <c r="A10" s="16" t="s">
        <v>13</v>
      </c>
      <c r="B10" s="16"/>
      <c r="C10" s="16"/>
      <c r="D10" s="16"/>
      <c r="E10" s="16"/>
      <c r="F10" s="16"/>
      <c r="G10" s="16"/>
      <c r="H10" s="163"/>
      <c r="P10" s="161">
        <f>U10+AJ10</f>
        <v>11794</v>
      </c>
      <c r="Q10" s="159"/>
      <c r="R10" s="159"/>
      <c r="S10" s="159"/>
      <c r="T10" s="162"/>
      <c r="U10" s="161">
        <f>SUM(Z10:AI10)</f>
        <v>10488</v>
      </c>
      <c r="V10" s="159"/>
      <c r="W10" s="159"/>
      <c r="X10" s="159"/>
      <c r="Y10" s="159"/>
      <c r="Z10" s="159">
        <v>8665</v>
      </c>
      <c r="AA10" s="159"/>
      <c r="AB10" s="159"/>
      <c r="AC10" s="159"/>
      <c r="AD10" s="159"/>
      <c r="AE10" s="159">
        <v>1823</v>
      </c>
      <c r="AF10" s="159"/>
      <c r="AG10" s="159"/>
      <c r="AH10" s="159"/>
      <c r="AI10" s="159"/>
      <c r="AJ10" s="160">
        <f>SUM(AO10:AX10)</f>
        <v>1306</v>
      </c>
      <c r="AK10" s="160"/>
      <c r="AL10" s="160"/>
      <c r="AM10" s="160"/>
      <c r="AN10" s="160"/>
      <c r="AO10" s="159">
        <v>267</v>
      </c>
      <c r="AP10" s="159"/>
      <c r="AQ10" s="159"/>
      <c r="AR10" s="159"/>
      <c r="AS10" s="159"/>
      <c r="AT10" s="159">
        <v>1039</v>
      </c>
      <c r="AU10" s="159"/>
      <c r="AV10" s="159"/>
      <c r="AW10" s="159"/>
      <c r="AX10" s="159"/>
    </row>
    <row r="11" spans="1:50" ht="24.75" hidden="1" customHeight="1" outlineLevel="1" x14ac:dyDescent="0.2">
      <c r="A11" s="16" t="s">
        <v>12</v>
      </c>
      <c r="B11" s="16"/>
      <c r="C11" s="16"/>
      <c r="D11" s="16"/>
      <c r="E11" s="16"/>
      <c r="F11" s="16"/>
      <c r="G11" s="16"/>
      <c r="H11" s="163"/>
      <c r="P11" s="161">
        <f>U11+AJ11</f>
        <v>11457</v>
      </c>
      <c r="Q11" s="159"/>
      <c r="R11" s="159"/>
      <c r="S11" s="159"/>
      <c r="T11" s="162"/>
      <c r="U11" s="161">
        <f>SUM(Z11:AI11)</f>
        <v>10215</v>
      </c>
      <c r="V11" s="159"/>
      <c r="W11" s="159"/>
      <c r="X11" s="159"/>
      <c r="Y11" s="159"/>
      <c r="Z11" s="159">
        <v>8456</v>
      </c>
      <c r="AA11" s="159"/>
      <c r="AB11" s="159"/>
      <c r="AC11" s="159"/>
      <c r="AD11" s="159"/>
      <c r="AE11" s="159">
        <v>1759</v>
      </c>
      <c r="AF11" s="159"/>
      <c r="AG11" s="159"/>
      <c r="AH11" s="159"/>
      <c r="AI11" s="159"/>
      <c r="AJ11" s="160">
        <f>SUM(AO11:AX11)</f>
        <v>1242</v>
      </c>
      <c r="AK11" s="160"/>
      <c r="AL11" s="160"/>
      <c r="AM11" s="160"/>
      <c r="AN11" s="160"/>
      <c r="AO11" s="159">
        <v>238</v>
      </c>
      <c r="AP11" s="159"/>
      <c r="AQ11" s="159"/>
      <c r="AR11" s="159"/>
      <c r="AS11" s="159"/>
      <c r="AT11" s="159">
        <v>1004</v>
      </c>
      <c r="AU11" s="159"/>
      <c r="AV11" s="159"/>
      <c r="AW11" s="159"/>
      <c r="AX11" s="159"/>
    </row>
    <row r="12" spans="1:50" s="10" customFormat="1" ht="24.75" hidden="1" customHeight="1" outlineLevel="1" x14ac:dyDescent="0.2">
      <c r="A12" s="16" t="s">
        <v>11</v>
      </c>
      <c r="B12" s="16"/>
      <c r="C12" s="16"/>
      <c r="D12" s="16"/>
      <c r="E12" s="16"/>
      <c r="F12" s="16"/>
      <c r="G12" s="16"/>
      <c r="H12" s="163"/>
      <c r="P12" s="161">
        <f>U12+AJ12</f>
        <v>10135</v>
      </c>
      <c r="Q12" s="159"/>
      <c r="R12" s="159"/>
      <c r="S12" s="159"/>
      <c r="T12" s="162"/>
      <c r="U12" s="161">
        <f>SUM(Z12:AI12)</f>
        <v>9046</v>
      </c>
      <c r="V12" s="159"/>
      <c r="W12" s="159"/>
      <c r="X12" s="159"/>
      <c r="Y12" s="159"/>
      <c r="Z12" s="159">
        <v>7486</v>
      </c>
      <c r="AA12" s="159"/>
      <c r="AB12" s="159"/>
      <c r="AC12" s="159"/>
      <c r="AD12" s="159"/>
      <c r="AE12" s="159">
        <v>1560</v>
      </c>
      <c r="AF12" s="159"/>
      <c r="AG12" s="159"/>
      <c r="AH12" s="159"/>
      <c r="AI12" s="159"/>
      <c r="AJ12" s="160">
        <f>SUM(AO12:AX12)</f>
        <v>1089</v>
      </c>
      <c r="AK12" s="160"/>
      <c r="AL12" s="160"/>
      <c r="AM12" s="160"/>
      <c r="AN12" s="160"/>
      <c r="AO12" s="159">
        <v>205</v>
      </c>
      <c r="AP12" s="159"/>
      <c r="AQ12" s="159"/>
      <c r="AR12" s="159"/>
      <c r="AS12" s="159"/>
      <c r="AT12" s="159">
        <v>884</v>
      </c>
      <c r="AU12" s="159"/>
      <c r="AV12" s="159"/>
      <c r="AW12" s="159"/>
      <c r="AX12" s="159"/>
    </row>
    <row r="13" spans="1:50" s="10" customFormat="1" ht="24.75" hidden="1" customHeight="1" outlineLevel="1" x14ac:dyDescent="0.2">
      <c r="A13" s="16" t="s">
        <v>141</v>
      </c>
      <c r="B13" s="16"/>
      <c r="C13" s="16"/>
      <c r="D13" s="16"/>
      <c r="E13" s="16"/>
      <c r="F13" s="16"/>
      <c r="G13" s="16"/>
      <c r="H13" s="163"/>
      <c r="P13" s="161">
        <f>U13+AJ13</f>
        <v>9789</v>
      </c>
      <c r="Q13" s="159"/>
      <c r="R13" s="159"/>
      <c r="S13" s="159"/>
      <c r="T13" s="162"/>
      <c r="U13" s="161">
        <f>SUM(Z13:AI13)</f>
        <v>8752</v>
      </c>
      <c r="V13" s="159"/>
      <c r="W13" s="159"/>
      <c r="X13" s="159"/>
      <c r="Y13" s="159"/>
      <c r="Z13" s="159">
        <v>7261</v>
      </c>
      <c r="AA13" s="159"/>
      <c r="AB13" s="159"/>
      <c r="AC13" s="159"/>
      <c r="AD13" s="159"/>
      <c r="AE13" s="159">
        <v>1491</v>
      </c>
      <c r="AF13" s="159"/>
      <c r="AG13" s="159"/>
      <c r="AH13" s="159"/>
      <c r="AI13" s="159"/>
      <c r="AJ13" s="160">
        <f>SUM(AO13:AX13)</f>
        <v>1037</v>
      </c>
      <c r="AK13" s="160"/>
      <c r="AL13" s="160"/>
      <c r="AM13" s="160"/>
      <c r="AN13" s="160"/>
      <c r="AO13" s="159">
        <v>191</v>
      </c>
      <c r="AP13" s="159"/>
      <c r="AQ13" s="159"/>
      <c r="AR13" s="159"/>
      <c r="AS13" s="159"/>
      <c r="AT13" s="159">
        <v>846</v>
      </c>
      <c r="AU13" s="159"/>
      <c r="AV13" s="159"/>
      <c r="AW13" s="159"/>
      <c r="AX13" s="159"/>
    </row>
    <row r="14" spans="1:50" s="10" customFormat="1" ht="24.75" hidden="1" customHeight="1" outlineLevel="1" x14ac:dyDescent="0.2">
      <c r="A14" s="16" t="s">
        <v>140</v>
      </c>
      <c r="B14" s="16"/>
      <c r="C14" s="16"/>
      <c r="D14" s="16"/>
      <c r="E14" s="16"/>
      <c r="F14" s="16"/>
      <c r="G14" s="16"/>
      <c r="H14" s="163"/>
      <c r="P14" s="161">
        <v>9502</v>
      </c>
      <c r="Q14" s="159"/>
      <c r="R14" s="159"/>
      <c r="S14" s="159"/>
      <c r="T14" s="162"/>
      <c r="U14" s="161">
        <v>8534</v>
      </c>
      <c r="V14" s="159"/>
      <c r="W14" s="159"/>
      <c r="X14" s="159"/>
      <c r="Y14" s="159"/>
      <c r="Z14" s="159">
        <v>7097</v>
      </c>
      <c r="AA14" s="159"/>
      <c r="AB14" s="159"/>
      <c r="AC14" s="159"/>
      <c r="AD14" s="159"/>
      <c r="AE14" s="159">
        <v>1437</v>
      </c>
      <c r="AF14" s="159"/>
      <c r="AG14" s="159"/>
      <c r="AH14" s="159"/>
      <c r="AI14" s="159"/>
      <c r="AJ14" s="160">
        <v>968</v>
      </c>
      <c r="AK14" s="160"/>
      <c r="AL14" s="160"/>
      <c r="AM14" s="160"/>
      <c r="AN14" s="160"/>
      <c r="AO14" s="159">
        <v>174</v>
      </c>
      <c r="AP14" s="159"/>
      <c r="AQ14" s="159"/>
      <c r="AR14" s="159"/>
      <c r="AS14" s="159"/>
      <c r="AT14" s="159">
        <v>794</v>
      </c>
      <c r="AU14" s="159"/>
      <c r="AV14" s="159"/>
      <c r="AW14" s="159"/>
      <c r="AX14" s="159"/>
    </row>
    <row r="15" spans="1:50" s="10" customFormat="1" ht="24.75" hidden="1" customHeight="1" outlineLevel="1" x14ac:dyDescent="0.2">
      <c r="A15" s="16" t="s">
        <v>8</v>
      </c>
      <c r="B15" s="16"/>
      <c r="C15" s="16"/>
      <c r="D15" s="16"/>
      <c r="E15" s="16"/>
      <c r="F15" s="16"/>
      <c r="G15" s="16"/>
      <c r="H15" s="15"/>
      <c r="P15" s="161">
        <f>U15+AJ15</f>
        <v>9192</v>
      </c>
      <c r="Q15" s="159"/>
      <c r="R15" s="159"/>
      <c r="S15" s="159"/>
      <c r="T15" s="162"/>
      <c r="U15" s="161">
        <f>SUM(Z15:AI15)</f>
        <v>8271</v>
      </c>
      <c r="V15" s="159"/>
      <c r="W15" s="159"/>
      <c r="X15" s="159"/>
      <c r="Y15" s="159"/>
      <c r="Z15" s="159">
        <v>6892</v>
      </c>
      <c r="AA15" s="159"/>
      <c r="AB15" s="159"/>
      <c r="AC15" s="159"/>
      <c r="AD15" s="159"/>
      <c r="AE15" s="159">
        <v>1379</v>
      </c>
      <c r="AF15" s="159"/>
      <c r="AG15" s="159"/>
      <c r="AH15" s="159"/>
      <c r="AI15" s="159"/>
      <c r="AJ15" s="160">
        <f>SUM(AO15:AX15)</f>
        <v>921</v>
      </c>
      <c r="AK15" s="160"/>
      <c r="AL15" s="160"/>
      <c r="AM15" s="160"/>
      <c r="AN15" s="160"/>
      <c r="AO15" s="159">
        <v>162</v>
      </c>
      <c r="AP15" s="159"/>
      <c r="AQ15" s="159"/>
      <c r="AR15" s="159"/>
      <c r="AS15" s="159"/>
      <c r="AT15" s="159">
        <v>759</v>
      </c>
      <c r="AU15" s="159"/>
      <c r="AV15" s="159"/>
      <c r="AW15" s="159"/>
      <c r="AX15" s="159"/>
    </row>
    <row r="16" spans="1:50" s="10" customFormat="1" ht="24.75" hidden="1" customHeight="1" outlineLevel="1" x14ac:dyDescent="0.2">
      <c r="A16" s="16" t="s">
        <v>7</v>
      </c>
      <c r="B16" s="16"/>
      <c r="C16" s="16"/>
      <c r="D16" s="16"/>
      <c r="E16" s="16"/>
      <c r="F16" s="16"/>
      <c r="G16" s="16"/>
      <c r="H16" s="15"/>
      <c r="P16" s="161">
        <f>U16+AJ16</f>
        <v>8880</v>
      </c>
      <c r="Q16" s="159"/>
      <c r="R16" s="159"/>
      <c r="S16" s="159"/>
      <c r="T16" s="162"/>
      <c r="U16" s="161">
        <f>SUM(Z16:AI16)</f>
        <v>7987</v>
      </c>
      <c r="V16" s="159"/>
      <c r="W16" s="159"/>
      <c r="X16" s="159"/>
      <c r="Y16" s="159"/>
      <c r="Z16" s="159">
        <v>6662</v>
      </c>
      <c r="AA16" s="159"/>
      <c r="AB16" s="159"/>
      <c r="AC16" s="159"/>
      <c r="AD16" s="159"/>
      <c r="AE16" s="159">
        <v>1325</v>
      </c>
      <c r="AF16" s="159"/>
      <c r="AG16" s="159"/>
      <c r="AH16" s="159"/>
      <c r="AI16" s="159"/>
      <c r="AJ16" s="160">
        <f>SUM(AO16:AX16)</f>
        <v>893</v>
      </c>
      <c r="AK16" s="160"/>
      <c r="AL16" s="160"/>
      <c r="AM16" s="160"/>
      <c r="AN16" s="160"/>
      <c r="AO16" s="159">
        <v>152</v>
      </c>
      <c r="AP16" s="159"/>
      <c r="AQ16" s="159"/>
      <c r="AR16" s="159"/>
      <c r="AS16" s="159"/>
      <c r="AT16" s="159">
        <v>741</v>
      </c>
      <c r="AU16" s="159"/>
      <c r="AV16" s="159"/>
      <c r="AW16" s="159"/>
      <c r="AX16" s="159"/>
    </row>
    <row r="17" spans="1:95" s="10" customFormat="1" ht="24.75" customHeight="1" collapsed="1" x14ac:dyDescent="0.2">
      <c r="A17" s="16" t="s">
        <v>6</v>
      </c>
      <c r="B17" s="16"/>
      <c r="C17" s="16"/>
      <c r="D17" s="16"/>
      <c r="E17" s="16"/>
      <c r="F17" s="16"/>
      <c r="G17" s="16"/>
      <c r="H17" s="15"/>
      <c r="P17" s="161">
        <f>U17+AJ17</f>
        <v>8383</v>
      </c>
      <c r="Q17" s="159"/>
      <c r="R17" s="159"/>
      <c r="S17" s="159"/>
      <c r="T17" s="162"/>
      <c r="U17" s="161">
        <f>SUM(Z17:AI17)</f>
        <v>7537</v>
      </c>
      <c r="V17" s="159"/>
      <c r="W17" s="159"/>
      <c r="X17" s="159"/>
      <c r="Y17" s="159"/>
      <c r="Z17" s="159">
        <v>6288</v>
      </c>
      <c r="AA17" s="159"/>
      <c r="AB17" s="159"/>
      <c r="AC17" s="159"/>
      <c r="AD17" s="159"/>
      <c r="AE17" s="159">
        <v>1249</v>
      </c>
      <c r="AF17" s="159"/>
      <c r="AG17" s="159"/>
      <c r="AH17" s="159"/>
      <c r="AI17" s="159"/>
      <c r="AJ17" s="160">
        <f>SUM(AO17:AX17)</f>
        <v>846</v>
      </c>
      <c r="AK17" s="160"/>
      <c r="AL17" s="160"/>
      <c r="AM17" s="160"/>
      <c r="AN17" s="160"/>
      <c r="AO17" s="159">
        <v>136</v>
      </c>
      <c r="AP17" s="159"/>
      <c r="AQ17" s="159"/>
      <c r="AR17" s="159"/>
      <c r="AS17" s="159"/>
      <c r="AT17" s="159">
        <v>710</v>
      </c>
      <c r="AU17" s="159"/>
      <c r="AV17" s="159"/>
      <c r="AW17" s="159"/>
      <c r="AX17" s="159"/>
    </row>
    <row r="18" spans="1:95" s="10" customFormat="1" ht="24.75" customHeight="1" x14ac:dyDescent="0.2">
      <c r="A18" s="16" t="s">
        <v>5</v>
      </c>
      <c r="B18" s="16"/>
      <c r="C18" s="16"/>
      <c r="D18" s="16"/>
      <c r="E18" s="16"/>
      <c r="F18" s="16"/>
      <c r="G18" s="16"/>
      <c r="H18" s="15"/>
      <c r="P18" s="161">
        <f>U18+AJ18</f>
        <v>8004</v>
      </c>
      <c r="Q18" s="159"/>
      <c r="R18" s="159"/>
      <c r="S18" s="159"/>
      <c r="T18" s="162"/>
      <c r="U18" s="161">
        <f>SUM(Z18:AI18)</f>
        <v>7195</v>
      </c>
      <c r="V18" s="159"/>
      <c r="W18" s="159"/>
      <c r="X18" s="159"/>
      <c r="Y18" s="159"/>
      <c r="Z18" s="159">
        <v>6008</v>
      </c>
      <c r="AA18" s="159"/>
      <c r="AB18" s="159"/>
      <c r="AC18" s="159"/>
      <c r="AD18" s="159"/>
      <c r="AE18" s="159">
        <v>1187</v>
      </c>
      <c r="AF18" s="159"/>
      <c r="AG18" s="159"/>
      <c r="AH18" s="159"/>
      <c r="AI18" s="159"/>
      <c r="AJ18" s="160">
        <f>SUM(AO18:AX18)</f>
        <v>809</v>
      </c>
      <c r="AK18" s="160"/>
      <c r="AL18" s="160"/>
      <c r="AM18" s="160"/>
      <c r="AN18" s="160"/>
      <c r="AO18" s="159">
        <v>120</v>
      </c>
      <c r="AP18" s="159"/>
      <c r="AQ18" s="159"/>
      <c r="AR18" s="159"/>
      <c r="AS18" s="159"/>
      <c r="AT18" s="159">
        <v>689</v>
      </c>
      <c r="AU18" s="159"/>
      <c r="AV18" s="159"/>
      <c r="AW18" s="159"/>
      <c r="AX18" s="159"/>
    </row>
    <row r="19" spans="1:95" s="10" customFormat="1" ht="24.75" customHeight="1" x14ac:dyDescent="0.2">
      <c r="A19" s="16" t="s">
        <v>150</v>
      </c>
      <c r="B19" s="16"/>
      <c r="C19" s="16"/>
      <c r="D19" s="16"/>
      <c r="E19" s="16"/>
      <c r="F19" s="16"/>
      <c r="G19" s="16"/>
      <c r="H19" s="163"/>
      <c r="P19" s="161">
        <f>U19+AJ19</f>
        <v>7564</v>
      </c>
      <c r="Q19" s="159"/>
      <c r="R19" s="159"/>
      <c r="S19" s="159"/>
      <c r="T19" s="162"/>
      <c r="U19" s="161">
        <f>SUM(Z19:AI19)</f>
        <v>6798</v>
      </c>
      <c r="V19" s="159"/>
      <c r="W19" s="159"/>
      <c r="X19" s="159"/>
      <c r="Y19" s="159"/>
      <c r="Z19" s="159">
        <v>5670</v>
      </c>
      <c r="AA19" s="159"/>
      <c r="AB19" s="159"/>
      <c r="AC19" s="159"/>
      <c r="AD19" s="159"/>
      <c r="AE19" s="159">
        <v>1128</v>
      </c>
      <c r="AF19" s="159"/>
      <c r="AG19" s="159"/>
      <c r="AH19" s="159"/>
      <c r="AI19" s="159"/>
      <c r="AJ19" s="160">
        <f>SUM(AO19:AX19)</f>
        <v>766</v>
      </c>
      <c r="AK19" s="160"/>
      <c r="AL19" s="160"/>
      <c r="AM19" s="160"/>
      <c r="AN19" s="160"/>
      <c r="AO19" s="159">
        <v>110</v>
      </c>
      <c r="AP19" s="159"/>
      <c r="AQ19" s="159"/>
      <c r="AR19" s="159"/>
      <c r="AS19" s="159"/>
      <c r="AT19" s="159">
        <v>656</v>
      </c>
      <c r="AU19" s="159"/>
      <c r="AV19" s="159"/>
      <c r="AW19" s="159"/>
      <c r="AX19" s="159"/>
    </row>
    <row r="20" spans="1:95" s="10" customFormat="1" ht="24.75" customHeight="1" x14ac:dyDescent="0.2">
      <c r="A20" s="16" t="s">
        <v>149</v>
      </c>
      <c r="B20" s="16"/>
      <c r="C20" s="16"/>
      <c r="D20" s="16"/>
      <c r="E20" s="16"/>
      <c r="F20" s="16"/>
      <c r="G20" s="16"/>
      <c r="H20" s="163"/>
      <c r="P20" s="161">
        <f>U20+AJ20</f>
        <v>7147</v>
      </c>
      <c r="Q20" s="159"/>
      <c r="R20" s="159"/>
      <c r="S20" s="159"/>
      <c r="T20" s="162"/>
      <c r="U20" s="161">
        <f>SUM(Z20:AI20)</f>
        <v>6430</v>
      </c>
      <c r="V20" s="159"/>
      <c r="W20" s="159"/>
      <c r="X20" s="159"/>
      <c r="Y20" s="159"/>
      <c r="Z20" s="159">
        <v>5372</v>
      </c>
      <c r="AA20" s="159"/>
      <c r="AB20" s="159"/>
      <c r="AC20" s="159"/>
      <c r="AD20" s="159"/>
      <c r="AE20" s="159">
        <v>1058</v>
      </c>
      <c r="AF20" s="159"/>
      <c r="AG20" s="159"/>
      <c r="AH20" s="159"/>
      <c r="AI20" s="159"/>
      <c r="AJ20" s="160">
        <f>SUM(AO20:AX20)</f>
        <v>717</v>
      </c>
      <c r="AK20" s="160"/>
      <c r="AL20" s="160"/>
      <c r="AM20" s="160"/>
      <c r="AN20" s="160"/>
      <c r="AO20" s="159">
        <v>95</v>
      </c>
      <c r="AP20" s="159"/>
      <c r="AQ20" s="159"/>
      <c r="AR20" s="159"/>
      <c r="AS20" s="159"/>
      <c r="AT20" s="159">
        <v>622</v>
      </c>
      <c r="AU20" s="159"/>
      <c r="AV20" s="159"/>
      <c r="AW20" s="159"/>
      <c r="AX20" s="159"/>
    </row>
    <row r="21" spans="1:95" s="10" customFormat="1" ht="24.75" customHeight="1" x14ac:dyDescent="0.2">
      <c r="A21" s="16" t="s">
        <v>148</v>
      </c>
      <c r="B21" s="16"/>
      <c r="C21" s="16"/>
      <c r="D21" s="16"/>
      <c r="E21" s="16"/>
      <c r="F21" s="16"/>
      <c r="G21" s="16"/>
      <c r="H21" s="163"/>
      <c r="P21" s="161">
        <v>6735</v>
      </c>
      <c r="Q21" s="159"/>
      <c r="R21" s="159"/>
      <c r="S21" s="159"/>
      <c r="T21" s="162"/>
      <c r="U21" s="161">
        <v>6070</v>
      </c>
      <c r="V21" s="159"/>
      <c r="W21" s="159"/>
      <c r="X21" s="159"/>
      <c r="Y21" s="159"/>
      <c r="Z21" s="159">
        <v>5054</v>
      </c>
      <c r="AA21" s="159"/>
      <c r="AB21" s="159"/>
      <c r="AC21" s="159"/>
      <c r="AD21" s="159"/>
      <c r="AE21" s="159">
        <v>1016</v>
      </c>
      <c r="AF21" s="159"/>
      <c r="AG21" s="159"/>
      <c r="AH21" s="159"/>
      <c r="AI21" s="159"/>
      <c r="AJ21" s="160">
        <v>665</v>
      </c>
      <c r="AK21" s="160"/>
      <c r="AL21" s="160"/>
      <c r="AM21" s="160"/>
      <c r="AN21" s="160"/>
      <c r="AO21" s="159">
        <v>87</v>
      </c>
      <c r="AP21" s="159"/>
      <c r="AQ21" s="159"/>
      <c r="AR21" s="159"/>
      <c r="AS21" s="159"/>
      <c r="AT21" s="159">
        <v>578</v>
      </c>
      <c r="AU21" s="159"/>
      <c r="AV21" s="159"/>
      <c r="AW21" s="159"/>
      <c r="AX21" s="159"/>
    </row>
    <row r="22" spans="1:95" ht="20.100000000000001" customHeight="1" thickBot="1" x14ac:dyDescent="0.25">
      <c r="A22" s="158"/>
      <c r="B22" s="37"/>
      <c r="C22" s="37"/>
      <c r="D22" s="37"/>
      <c r="E22" s="37"/>
      <c r="F22" s="37"/>
      <c r="G22" s="37"/>
      <c r="H22" s="157"/>
      <c r="P22" s="156"/>
      <c r="Q22" s="153"/>
      <c r="R22" s="153"/>
      <c r="S22" s="154"/>
      <c r="T22" s="155"/>
      <c r="U22" s="153"/>
      <c r="V22" s="153"/>
      <c r="W22" s="153"/>
      <c r="X22" s="153"/>
      <c r="Y22" s="154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4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</row>
    <row r="23" spans="1:95" ht="21" customHeight="1" x14ac:dyDescent="0.2">
      <c r="A23" s="4" t="s">
        <v>147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95" ht="18" customHeight="1" x14ac:dyDescent="0.2">
      <c r="A24" s="4" t="s">
        <v>146</v>
      </c>
      <c r="B24" s="4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  <c r="N24" s="3"/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95" ht="33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95" ht="24.9" customHeight="1" x14ac:dyDescent="0.2">
      <c r="A26" s="31" t="s">
        <v>145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</row>
    <row r="27" spans="1:95" ht="13.8" thickBot="1" x14ac:dyDescent="0.25">
      <c r="A27" s="87" t="s">
        <v>144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62" t="s">
        <v>84</v>
      </c>
      <c r="AQ27" s="62"/>
      <c r="AR27" s="62"/>
      <c r="AS27" s="62"/>
      <c r="AT27" s="62"/>
      <c r="AU27" s="62"/>
      <c r="AV27" s="62"/>
      <c r="AW27" s="62"/>
      <c r="AX27" s="62"/>
      <c r="AY27"/>
      <c r="AZ27"/>
      <c r="BA27"/>
      <c r="BB27"/>
    </row>
    <row r="28" spans="1:95" ht="27" customHeight="1" x14ac:dyDescent="0.2">
      <c r="A28" s="152" t="s">
        <v>143</v>
      </c>
      <c r="B28" s="152"/>
      <c r="C28" s="152"/>
      <c r="D28" s="152"/>
      <c r="E28" s="152"/>
      <c r="F28" s="152"/>
      <c r="G28" s="152"/>
      <c r="H28" s="151"/>
      <c r="I28" s="149" t="s">
        <v>11</v>
      </c>
      <c r="J28" s="149"/>
      <c r="K28" s="149"/>
      <c r="L28" s="149"/>
      <c r="M28" s="149"/>
      <c r="N28" s="149"/>
      <c r="O28" s="148"/>
      <c r="P28" s="148" t="s">
        <v>6</v>
      </c>
      <c r="Q28" s="147"/>
      <c r="R28" s="147"/>
      <c r="S28" s="147"/>
      <c r="T28" s="147"/>
      <c r="U28" s="147"/>
      <c r="V28" s="150"/>
      <c r="W28" s="148" t="s">
        <v>5</v>
      </c>
      <c r="X28" s="147"/>
      <c r="Y28" s="147"/>
      <c r="Z28" s="147"/>
      <c r="AA28" s="147"/>
      <c r="AB28" s="147"/>
      <c r="AC28" s="150"/>
      <c r="AD28" s="148" t="s">
        <v>4</v>
      </c>
      <c r="AE28" s="147"/>
      <c r="AF28" s="147"/>
      <c r="AG28" s="147"/>
      <c r="AH28" s="147"/>
      <c r="AI28" s="147"/>
      <c r="AJ28" s="150"/>
      <c r="AK28" s="148" t="s">
        <v>88</v>
      </c>
      <c r="AL28" s="147"/>
      <c r="AM28" s="147"/>
      <c r="AN28" s="147"/>
      <c r="AO28" s="147"/>
      <c r="AP28" s="147"/>
      <c r="AQ28" s="150"/>
      <c r="AR28" s="148" t="s">
        <v>142</v>
      </c>
      <c r="AS28" s="147"/>
      <c r="AT28" s="147"/>
      <c r="AU28" s="147"/>
      <c r="AV28" s="147"/>
      <c r="AW28" s="147"/>
      <c r="AX28" s="147"/>
      <c r="AY28"/>
      <c r="AZ28"/>
      <c r="BA28"/>
      <c r="BB28"/>
      <c r="BI28" s="149" t="s">
        <v>141</v>
      </c>
      <c r="BJ28" s="149"/>
      <c r="BK28" s="149"/>
      <c r="BL28" s="149"/>
      <c r="BM28" s="149"/>
      <c r="BN28" s="149"/>
      <c r="BO28" s="148"/>
      <c r="BP28" s="148" t="s">
        <v>140</v>
      </c>
      <c r="BQ28" s="147"/>
      <c r="BR28" s="147"/>
      <c r="BS28" s="147"/>
      <c r="BT28" s="147"/>
      <c r="BU28" s="147"/>
      <c r="BV28" s="147"/>
      <c r="BW28" s="148" t="s">
        <v>139</v>
      </c>
      <c r="BX28" s="147"/>
      <c r="BY28" s="147"/>
      <c r="BZ28" s="147"/>
      <c r="CA28" s="147"/>
      <c r="CB28" s="147"/>
      <c r="CC28" s="147"/>
      <c r="CD28" s="148" t="s">
        <v>138</v>
      </c>
      <c r="CE28" s="147"/>
      <c r="CF28" s="147"/>
      <c r="CG28" s="147"/>
      <c r="CH28" s="147"/>
      <c r="CI28" s="147"/>
      <c r="CJ28" s="147"/>
      <c r="CK28" s="148" t="s">
        <v>137</v>
      </c>
      <c r="CL28" s="147"/>
      <c r="CM28" s="147"/>
      <c r="CN28" s="147"/>
      <c r="CO28" s="147"/>
      <c r="CP28" s="147"/>
      <c r="CQ28" s="147"/>
    </row>
    <row r="29" spans="1:95" ht="15.75" customHeight="1" x14ac:dyDescent="0.2">
      <c r="A29" s="146"/>
      <c r="B29" s="146"/>
      <c r="C29" s="146"/>
      <c r="D29" s="146"/>
      <c r="E29" s="146"/>
      <c r="F29" s="146"/>
      <c r="G29" s="146"/>
      <c r="H29" s="145"/>
      <c r="I29" s="142" t="s">
        <v>133</v>
      </c>
      <c r="J29" s="138"/>
      <c r="K29" s="138"/>
      <c r="L29" s="138"/>
      <c r="M29" s="138" t="s">
        <v>134</v>
      </c>
      <c r="N29" s="138"/>
      <c r="O29" s="137"/>
      <c r="P29" s="141" t="s">
        <v>136</v>
      </c>
      <c r="Q29" s="140"/>
      <c r="R29" s="140"/>
      <c r="S29" s="139"/>
      <c r="T29" s="144" t="s">
        <v>135</v>
      </c>
      <c r="U29" s="140"/>
      <c r="V29" s="143"/>
      <c r="W29" s="141" t="s">
        <v>136</v>
      </c>
      <c r="X29" s="140"/>
      <c r="Y29" s="140"/>
      <c r="Z29" s="139"/>
      <c r="AA29" s="144" t="s">
        <v>135</v>
      </c>
      <c r="AB29" s="140"/>
      <c r="AC29" s="143"/>
      <c r="AD29" s="141" t="s">
        <v>136</v>
      </c>
      <c r="AE29" s="140"/>
      <c r="AF29" s="140"/>
      <c r="AG29" s="139"/>
      <c r="AH29" s="144" t="s">
        <v>135</v>
      </c>
      <c r="AI29" s="140"/>
      <c r="AJ29" s="143"/>
      <c r="AK29" s="141" t="s">
        <v>136</v>
      </c>
      <c r="AL29" s="140"/>
      <c r="AM29" s="140"/>
      <c r="AN29" s="139"/>
      <c r="AO29" s="144" t="s">
        <v>135</v>
      </c>
      <c r="AP29" s="140"/>
      <c r="AQ29" s="143"/>
      <c r="AR29" s="141" t="s">
        <v>133</v>
      </c>
      <c r="AS29" s="140"/>
      <c r="AT29" s="140"/>
      <c r="AU29" s="139"/>
      <c r="AV29" s="138" t="s">
        <v>132</v>
      </c>
      <c r="AW29" s="138"/>
      <c r="AX29" s="137"/>
      <c r="AY29"/>
      <c r="AZ29"/>
      <c r="BA29"/>
      <c r="BB29"/>
      <c r="BI29" s="142" t="s">
        <v>133</v>
      </c>
      <c r="BJ29" s="138"/>
      <c r="BK29" s="138"/>
      <c r="BL29" s="138"/>
      <c r="BM29" s="138" t="s">
        <v>134</v>
      </c>
      <c r="BN29" s="138"/>
      <c r="BO29" s="137"/>
      <c r="BP29" s="141" t="s">
        <v>133</v>
      </c>
      <c r="BQ29" s="140"/>
      <c r="BR29" s="140"/>
      <c r="BS29" s="139"/>
      <c r="BT29" s="138" t="s">
        <v>132</v>
      </c>
      <c r="BU29" s="138"/>
      <c r="BV29" s="137"/>
      <c r="BW29" s="141" t="s">
        <v>133</v>
      </c>
      <c r="BX29" s="140"/>
      <c r="BY29" s="140"/>
      <c r="BZ29" s="139"/>
      <c r="CA29" s="138" t="s">
        <v>132</v>
      </c>
      <c r="CB29" s="138"/>
      <c r="CC29" s="137"/>
      <c r="CD29" s="141" t="s">
        <v>133</v>
      </c>
      <c r="CE29" s="140"/>
      <c r="CF29" s="140"/>
      <c r="CG29" s="139"/>
      <c r="CH29" s="138" t="s">
        <v>132</v>
      </c>
      <c r="CI29" s="138"/>
      <c r="CJ29" s="137"/>
      <c r="CK29" s="141" t="s">
        <v>133</v>
      </c>
      <c r="CL29" s="140"/>
      <c r="CM29" s="140"/>
      <c r="CN29" s="139"/>
      <c r="CO29" s="138" t="s">
        <v>132</v>
      </c>
      <c r="CP29" s="138"/>
      <c r="CQ29" s="137"/>
    </row>
    <row r="30" spans="1:95" ht="17.25" customHeight="1" x14ac:dyDescent="0.2">
      <c r="A30" s="136"/>
      <c r="B30" s="136"/>
      <c r="C30" s="136"/>
      <c r="D30" s="136"/>
      <c r="E30" s="136"/>
      <c r="F30" s="136"/>
      <c r="G30" s="136"/>
      <c r="H30" s="135"/>
      <c r="I30" s="132"/>
      <c r="J30" s="128"/>
      <c r="K30" s="128"/>
      <c r="L30" s="128"/>
      <c r="M30" s="128"/>
      <c r="N30" s="128"/>
      <c r="O30" s="127"/>
      <c r="P30" s="131"/>
      <c r="Q30" s="130"/>
      <c r="R30" s="130"/>
      <c r="S30" s="129"/>
      <c r="T30" s="134"/>
      <c r="U30" s="130"/>
      <c r="V30" s="133"/>
      <c r="W30" s="131"/>
      <c r="X30" s="130"/>
      <c r="Y30" s="130"/>
      <c r="Z30" s="129"/>
      <c r="AA30" s="134"/>
      <c r="AB30" s="130"/>
      <c r="AC30" s="133"/>
      <c r="AD30" s="131"/>
      <c r="AE30" s="130"/>
      <c r="AF30" s="130"/>
      <c r="AG30" s="129"/>
      <c r="AH30" s="134"/>
      <c r="AI30" s="130"/>
      <c r="AJ30" s="133"/>
      <c r="AK30" s="131"/>
      <c r="AL30" s="130"/>
      <c r="AM30" s="130"/>
      <c r="AN30" s="129"/>
      <c r="AO30" s="134"/>
      <c r="AP30" s="130"/>
      <c r="AQ30" s="133"/>
      <c r="AR30" s="131"/>
      <c r="AS30" s="130"/>
      <c r="AT30" s="130"/>
      <c r="AU30" s="129"/>
      <c r="AV30" s="128"/>
      <c r="AW30" s="128"/>
      <c r="AX30" s="127"/>
      <c r="AY30"/>
      <c r="AZ30"/>
      <c r="BA30"/>
      <c r="BB30"/>
      <c r="BI30" s="132"/>
      <c r="BJ30" s="128"/>
      <c r="BK30" s="128"/>
      <c r="BL30" s="128"/>
      <c r="BM30" s="128"/>
      <c r="BN30" s="128"/>
      <c r="BO30" s="127"/>
      <c r="BP30" s="131"/>
      <c r="BQ30" s="130"/>
      <c r="BR30" s="130"/>
      <c r="BS30" s="129"/>
      <c r="BT30" s="128"/>
      <c r="BU30" s="128"/>
      <c r="BV30" s="127"/>
      <c r="BW30" s="131"/>
      <c r="BX30" s="130"/>
      <c r="BY30" s="130"/>
      <c r="BZ30" s="129"/>
      <c r="CA30" s="128"/>
      <c r="CB30" s="128"/>
      <c r="CC30" s="127"/>
      <c r="CD30" s="131"/>
      <c r="CE30" s="130"/>
      <c r="CF30" s="130"/>
      <c r="CG30" s="129"/>
      <c r="CH30" s="128"/>
      <c r="CI30" s="128"/>
      <c r="CJ30" s="127"/>
      <c r="CK30" s="131"/>
      <c r="CL30" s="130"/>
      <c r="CM30" s="130"/>
      <c r="CN30" s="129"/>
      <c r="CO30" s="128"/>
      <c r="CP30" s="128"/>
      <c r="CQ30" s="127"/>
    </row>
    <row r="31" spans="1:95" ht="20.100000000000001" customHeight="1" x14ac:dyDescent="0.2">
      <c r="A31" s="126"/>
      <c r="B31" s="126"/>
      <c r="C31" s="126"/>
      <c r="D31" s="126"/>
      <c r="E31" s="126"/>
      <c r="F31" s="126"/>
      <c r="G31" s="126"/>
      <c r="H31" s="125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24">
        <v>45382</v>
      </c>
      <c r="AZ31" t="s">
        <v>131</v>
      </c>
      <c r="BA31"/>
      <c r="BB31"/>
      <c r="BI31" s="17"/>
      <c r="BJ31" s="17"/>
      <c r="BK31" s="17"/>
      <c r="BL31" s="17"/>
      <c r="BM31" s="17"/>
      <c r="BN31" s="17"/>
      <c r="BO31" s="17"/>
      <c r="BP31" s="123"/>
      <c r="BQ31" s="123"/>
      <c r="BR31" s="123"/>
      <c r="BS31" s="123"/>
      <c r="BT31" s="123"/>
      <c r="BU31" s="123"/>
      <c r="BV31" s="123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</row>
    <row r="32" spans="1:95" ht="27" hidden="1" customHeight="1" outlineLevel="1" x14ac:dyDescent="0.2">
      <c r="A32" s="115" t="s">
        <v>130</v>
      </c>
      <c r="B32" s="115"/>
      <c r="C32" s="115"/>
      <c r="D32" s="115"/>
      <c r="E32" s="115"/>
      <c r="F32" s="115"/>
      <c r="G32" s="115"/>
      <c r="H32" s="114"/>
      <c r="I32" s="122"/>
      <c r="J32" s="122"/>
      <c r="K32" s="122"/>
      <c r="L32" s="122"/>
      <c r="M32" s="122"/>
      <c r="N32" s="122"/>
      <c r="O32" s="122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/>
      <c r="AZ32"/>
      <c r="BA32"/>
      <c r="BB32"/>
      <c r="BI32" s="120"/>
      <c r="BJ32" s="120"/>
      <c r="BK32" s="120"/>
      <c r="BL32" s="120"/>
      <c r="BM32" s="120"/>
      <c r="BN32" s="120"/>
      <c r="BO32" s="120"/>
      <c r="BP32" s="121"/>
      <c r="BQ32" s="121"/>
      <c r="BR32" s="121"/>
      <c r="BS32" s="121"/>
      <c r="BT32" s="121"/>
      <c r="BU32" s="121"/>
      <c r="BV32" s="121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</row>
    <row r="33" spans="1:95" ht="12" hidden="1" customHeight="1" outlineLevel="1" x14ac:dyDescent="0.2">
      <c r="A33" s="119" t="s">
        <v>129</v>
      </c>
      <c r="B33" s="119"/>
      <c r="C33" s="119"/>
      <c r="D33" s="119"/>
      <c r="E33" s="119"/>
      <c r="F33" s="119"/>
      <c r="G33" s="119"/>
      <c r="H33" s="118"/>
      <c r="I33" s="97">
        <v>6515</v>
      </c>
      <c r="J33" s="97"/>
      <c r="K33" s="97"/>
      <c r="L33" s="97"/>
      <c r="M33" s="96">
        <v>91.8</v>
      </c>
      <c r="N33" s="96"/>
      <c r="O33" s="96"/>
      <c r="P33" s="94">
        <v>6357</v>
      </c>
      <c r="Q33" s="94"/>
      <c r="R33" s="94"/>
      <c r="S33" s="94"/>
      <c r="T33" s="93">
        <v>95.8</v>
      </c>
      <c r="U33" s="93"/>
      <c r="V33" s="93"/>
      <c r="W33" s="94">
        <v>6540</v>
      </c>
      <c r="X33" s="94"/>
      <c r="Y33" s="94"/>
      <c r="Z33" s="94"/>
      <c r="AA33" s="93">
        <v>96.35</v>
      </c>
      <c r="AB33" s="93"/>
      <c r="AC33" s="93"/>
      <c r="AD33" s="94">
        <v>6549</v>
      </c>
      <c r="AE33" s="94"/>
      <c r="AF33" s="94"/>
      <c r="AG33" s="94"/>
      <c r="AH33" s="93">
        <v>96.88</v>
      </c>
      <c r="AI33" s="93"/>
      <c r="AJ33" s="93"/>
      <c r="AK33" s="94">
        <v>6538</v>
      </c>
      <c r="AL33" s="94"/>
      <c r="AM33" s="94"/>
      <c r="AN33" s="94"/>
      <c r="AO33" s="93">
        <v>98.138697087961575</v>
      </c>
      <c r="AP33" s="93"/>
      <c r="AQ33" s="93"/>
      <c r="AR33" s="94">
        <v>6512</v>
      </c>
      <c r="AS33" s="94"/>
      <c r="AT33" s="94"/>
      <c r="AU33" s="94"/>
      <c r="AV33" s="104">
        <f>AR33/AY34*100</f>
        <v>98.741470811220623</v>
      </c>
      <c r="AW33" s="104"/>
      <c r="AX33" s="104"/>
      <c r="AY33"/>
      <c r="AZ33"/>
      <c r="BA33"/>
      <c r="BB33"/>
      <c r="BI33" s="94">
        <v>6563</v>
      </c>
      <c r="BJ33" s="94"/>
      <c r="BK33" s="94"/>
      <c r="BL33" s="94"/>
      <c r="BM33" s="93">
        <v>93</v>
      </c>
      <c r="BN33" s="93"/>
      <c r="BO33" s="93"/>
      <c r="BP33" s="94">
        <v>6564</v>
      </c>
      <c r="BQ33" s="94"/>
      <c r="BR33" s="94"/>
      <c r="BS33" s="94"/>
      <c r="BT33" s="93">
        <v>93.6</v>
      </c>
      <c r="BU33" s="93"/>
      <c r="BV33" s="93"/>
      <c r="BW33" s="94">
        <v>6561</v>
      </c>
      <c r="BX33" s="94"/>
      <c r="BY33" s="94"/>
      <c r="BZ33" s="94"/>
      <c r="CA33" s="93">
        <v>94.1</v>
      </c>
      <c r="CB33" s="93"/>
      <c r="CC33" s="93"/>
      <c r="CD33" s="94">
        <v>6561</v>
      </c>
      <c r="CE33" s="94"/>
      <c r="CF33" s="94"/>
      <c r="CG33" s="94"/>
      <c r="CH33" s="93">
        <v>95</v>
      </c>
      <c r="CI33" s="93"/>
      <c r="CJ33" s="93"/>
      <c r="CK33" s="94">
        <v>6357</v>
      </c>
      <c r="CL33" s="94"/>
      <c r="CM33" s="94"/>
      <c r="CN33" s="94"/>
      <c r="CO33" s="93">
        <v>95.8</v>
      </c>
      <c r="CP33" s="93"/>
      <c r="CQ33" s="93"/>
    </row>
    <row r="34" spans="1:95" ht="33" customHeight="1" collapsed="1" x14ac:dyDescent="0.2">
      <c r="A34" s="98" t="s">
        <v>128</v>
      </c>
      <c r="B34" s="16"/>
      <c r="C34" s="16"/>
      <c r="D34" s="16"/>
      <c r="E34" s="16"/>
      <c r="F34" s="16"/>
      <c r="G34" s="16"/>
      <c r="H34" s="15"/>
      <c r="I34" s="97"/>
      <c r="J34" s="97"/>
      <c r="K34" s="97"/>
      <c r="L34" s="97"/>
      <c r="M34" s="96"/>
      <c r="N34" s="96"/>
      <c r="O34" s="96"/>
      <c r="P34" s="94"/>
      <c r="Q34" s="94"/>
      <c r="R34" s="94"/>
      <c r="S34" s="94"/>
      <c r="T34" s="93"/>
      <c r="U34" s="93"/>
      <c r="V34" s="93"/>
      <c r="W34" s="94"/>
      <c r="X34" s="94"/>
      <c r="Y34" s="94"/>
      <c r="Z34" s="94"/>
      <c r="AA34" s="93"/>
      <c r="AB34" s="93"/>
      <c r="AC34" s="93"/>
      <c r="AD34" s="94"/>
      <c r="AE34" s="94"/>
      <c r="AF34" s="94"/>
      <c r="AG34" s="94"/>
      <c r="AH34" s="93"/>
      <c r="AI34" s="93"/>
      <c r="AJ34" s="93"/>
      <c r="AK34" s="94"/>
      <c r="AL34" s="94"/>
      <c r="AM34" s="94"/>
      <c r="AN34" s="94"/>
      <c r="AO34" s="93"/>
      <c r="AP34" s="93"/>
      <c r="AQ34" s="93"/>
      <c r="AR34" s="94"/>
      <c r="AS34" s="94"/>
      <c r="AT34" s="94"/>
      <c r="AU34" s="94"/>
      <c r="AV34" s="104"/>
      <c r="AW34" s="104"/>
      <c r="AX34" s="104"/>
      <c r="AY34">
        <v>6595</v>
      </c>
      <c r="AZ34"/>
      <c r="BA34"/>
      <c r="BB34"/>
      <c r="BI34" s="94"/>
      <c r="BJ34" s="94"/>
      <c r="BK34" s="94"/>
      <c r="BL34" s="94"/>
      <c r="BM34" s="93"/>
      <c r="BN34" s="93"/>
      <c r="BO34" s="93"/>
      <c r="BP34" s="94"/>
      <c r="BQ34" s="94"/>
      <c r="BR34" s="94"/>
      <c r="BS34" s="94"/>
      <c r="BT34" s="93"/>
      <c r="BU34" s="93"/>
      <c r="BV34" s="93"/>
      <c r="BW34" s="94"/>
      <c r="BX34" s="94"/>
      <c r="BY34" s="94"/>
      <c r="BZ34" s="94"/>
      <c r="CA34" s="93"/>
      <c r="CB34" s="93"/>
      <c r="CC34" s="93"/>
      <c r="CD34" s="94"/>
      <c r="CE34" s="94"/>
      <c r="CF34" s="94"/>
      <c r="CG34" s="94"/>
      <c r="CH34" s="93"/>
      <c r="CI34" s="93"/>
      <c r="CJ34" s="93"/>
      <c r="CK34" s="94"/>
      <c r="CL34" s="94"/>
      <c r="CM34" s="94"/>
      <c r="CN34" s="94"/>
      <c r="CO34" s="93"/>
      <c r="CP34" s="93"/>
      <c r="CQ34" s="93"/>
    </row>
    <row r="35" spans="1:95" ht="20.100000000000001" customHeight="1" x14ac:dyDescent="0.2">
      <c r="A35" s="117"/>
      <c r="B35" s="117"/>
      <c r="C35" s="117"/>
      <c r="D35" s="117"/>
      <c r="E35" s="117"/>
      <c r="F35" s="117"/>
      <c r="G35" s="117"/>
      <c r="H35" s="116"/>
      <c r="I35" s="107"/>
      <c r="J35" s="107"/>
      <c r="K35" s="107"/>
      <c r="L35" s="107"/>
      <c r="M35" s="107"/>
      <c r="N35" s="107"/>
      <c r="O35" s="107"/>
      <c r="P35" s="100"/>
      <c r="Q35" s="100"/>
      <c r="R35" s="100"/>
      <c r="S35" s="100"/>
      <c r="T35" s="99"/>
      <c r="U35" s="99"/>
      <c r="V35" s="99"/>
      <c r="W35" s="100"/>
      <c r="X35" s="100"/>
      <c r="Y35" s="100"/>
      <c r="Z35" s="100"/>
      <c r="AA35" s="99"/>
      <c r="AB35" s="99"/>
      <c r="AC35" s="99"/>
      <c r="AD35" s="100"/>
      <c r="AE35" s="100"/>
      <c r="AF35" s="100"/>
      <c r="AG35" s="100"/>
      <c r="AH35" s="99"/>
      <c r="AI35" s="99"/>
      <c r="AJ35" s="99"/>
      <c r="AK35" s="100"/>
      <c r="AL35" s="100"/>
      <c r="AM35" s="100"/>
      <c r="AN35" s="100"/>
      <c r="AO35" s="99"/>
      <c r="AP35" s="99"/>
      <c r="AQ35" s="99"/>
      <c r="AR35" s="100"/>
      <c r="AS35" s="100"/>
      <c r="AT35" s="100"/>
      <c r="AU35" s="100"/>
      <c r="AV35" s="99"/>
      <c r="AW35" s="99"/>
      <c r="AX35" s="99"/>
      <c r="AY35"/>
      <c r="AZ35"/>
      <c r="BA35"/>
      <c r="BB35"/>
      <c r="BI35" s="100"/>
      <c r="BJ35" s="100"/>
      <c r="BK35" s="100"/>
      <c r="BL35" s="100"/>
      <c r="BM35" s="99"/>
      <c r="BN35" s="99"/>
      <c r="BO35" s="99"/>
      <c r="BP35" s="100"/>
      <c r="BQ35" s="100"/>
      <c r="BR35" s="100"/>
      <c r="BS35" s="100"/>
      <c r="BT35" s="99"/>
      <c r="BU35" s="99"/>
      <c r="BV35" s="99"/>
      <c r="BW35" s="100"/>
      <c r="BX35" s="100"/>
      <c r="BY35" s="100"/>
      <c r="BZ35" s="100"/>
      <c r="CA35" s="99"/>
      <c r="CB35" s="99"/>
      <c r="CC35" s="99"/>
      <c r="CD35" s="100"/>
      <c r="CE35" s="100"/>
      <c r="CF35" s="100"/>
      <c r="CG35" s="100"/>
      <c r="CH35" s="99"/>
      <c r="CI35" s="99"/>
      <c r="CJ35" s="99"/>
      <c r="CK35" s="100"/>
      <c r="CL35" s="100"/>
      <c r="CM35" s="100"/>
      <c r="CN35" s="100"/>
      <c r="CO35" s="99"/>
      <c r="CP35" s="99"/>
      <c r="CQ35" s="99"/>
    </row>
    <row r="36" spans="1:95" ht="19.5" hidden="1" customHeight="1" outlineLevel="1" x14ac:dyDescent="0.2">
      <c r="A36" s="115" t="s">
        <v>127</v>
      </c>
      <c r="B36" s="115"/>
      <c r="C36" s="115"/>
      <c r="D36" s="115"/>
      <c r="E36" s="115"/>
      <c r="F36" s="115"/>
      <c r="G36" s="115"/>
      <c r="H36" s="114"/>
      <c r="I36" s="113"/>
      <c r="J36" s="113"/>
      <c r="K36" s="113"/>
      <c r="L36" s="113"/>
      <c r="M36" s="113"/>
      <c r="N36" s="113"/>
      <c r="O36" s="113"/>
      <c r="P36" s="100"/>
      <c r="Q36" s="100"/>
      <c r="R36" s="100"/>
      <c r="S36" s="100"/>
      <c r="T36" s="112"/>
      <c r="U36" s="112"/>
      <c r="V36" s="112"/>
      <c r="W36" s="100"/>
      <c r="X36" s="100"/>
      <c r="Y36" s="100"/>
      <c r="Z36" s="100"/>
      <c r="AA36" s="112"/>
      <c r="AB36" s="112"/>
      <c r="AC36" s="112"/>
      <c r="AD36" s="100"/>
      <c r="AE36" s="100"/>
      <c r="AF36" s="100"/>
      <c r="AG36" s="100"/>
      <c r="AH36" s="112"/>
      <c r="AI36" s="112"/>
      <c r="AJ36" s="112"/>
      <c r="AK36" s="100"/>
      <c r="AL36" s="100"/>
      <c r="AM36" s="100"/>
      <c r="AN36" s="100"/>
      <c r="AO36" s="112"/>
      <c r="AP36" s="112"/>
      <c r="AQ36" s="112"/>
      <c r="AR36" s="100"/>
      <c r="AS36" s="100"/>
      <c r="AT36" s="100"/>
      <c r="AU36" s="100"/>
      <c r="AV36" s="112"/>
      <c r="AW36" s="112"/>
      <c r="AX36" s="112"/>
      <c r="AY36"/>
      <c r="AZ36"/>
      <c r="BA36"/>
      <c r="BB36"/>
      <c r="BI36" s="100"/>
      <c r="BJ36" s="100"/>
      <c r="BK36" s="100"/>
      <c r="BL36" s="100"/>
      <c r="BM36" s="112"/>
      <c r="BN36" s="112"/>
      <c r="BO36" s="112"/>
      <c r="BP36" s="100"/>
      <c r="BQ36" s="100"/>
      <c r="BR36" s="100"/>
      <c r="BS36" s="100"/>
      <c r="BT36" s="112"/>
      <c r="BU36" s="112"/>
      <c r="BV36" s="112"/>
      <c r="BW36" s="100"/>
      <c r="BX36" s="100"/>
      <c r="BY36" s="100"/>
      <c r="BZ36" s="100"/>
      <c r="CA36" s="112"/>
      <c r="CB36" s="112"/>
      <c r="CC36" s="112"/>
      <c r="CD36" s="100"/>
      <c r="CE36" s="100"/>
      <c r="CF36" s="100"/>
      <c r="CG36" s="100"/>
      <c r="CH36" s="112"/>
      <c r="CI36" s="112"/>
      <c r="CJ36" s="112"/>
      <c r="CK36" s="100"/>
      <c r="CL36" s="100"/>
      <c r="CM36" s="100"/>
      <c r="CN36" s="100"/>
      <c r="CO36" s="112"/>
      <c r="CP36" s="112"/>
      <c r="CQ36" s="112"/>
    </row>
    <row r="37" spans="1:95" ht="33" customHeight="1" collapsed="1" x14ac:dyDescent="0.2">
      <c r="A37" s="98" t="s">
        <v>126</v>
      </c>
      <c r="B37" s="98"/>
      <c r="C37" s="98"/>
      <c r="D37" s="98"/>
      <c r="E37" s="98"/>
      <c r="F37" s="98"/>
      <c r="G37" s="98"/>
      <c r="H37" s="105"/>
      <c r="I37" s="97">
        <v>1880</v>
      </c>
      <c r="J37" s="97"/>
      <c r="K37" s="97"/>
      <c r="L37" s="97"/>
      <c r="M37" s="96">
        <v>89.3</v>
      </c>
      <c r="N37" s="96"/>
      <c r="O37" s="96"/>
      <c r="P37" s="94">
        <v>1852</v>
      </c>
      <c r="Q37" s="94"/>
      <c r="R37" s="94"/>
      <c r="S37" s="94"/>
      <c r="T37" s="111">
        <v>90</v>
      </c>
      <c r="U37" s="111"/>
      <c r="V37" s="111"/>
      <c r="W37" s="94">
        <v>1907</v>
      </c>
      <c r="X37" s="94"/>
      <c r="Y37" s="94"/>
      <c r="Z37" s="94"/>
      <c r="AA37" s="111">
        <v>94.22</v>
      </c>
      <c r="AB37" s="111"/>
      <c r="AC37" s="111"/>
      <c r="AD37" s="94">
        <v>1781</v>
      </c>
      <c r="AE37" s="94"/>
      <c r="AF37" s="94"/>
      <c r="AG37" s="94"/>
      <c r="AH37" s="111">
        <v>89.05</v>
      </c>
      <c r="AI37" s="111"/>
      <c r="AJ37" s="111"/>
      <c r="AK37" s="94">
        <v>1727</v>
      </c>
      <c r="AL37" s="94"/>
      <c r="AM37" s="94"/>
      <c r="AN37" s="94"/>
      <c r="AO37" s="111">
        <v>86.091724825523428</v>
      </c>
      <c r="AP37" s="111"/>
      <c r="AQ37" s="111"/>
      <c r="AR37" s="94">
        <v>1689</v>
      </c>
      <c r="AS37" s="94"/>
      <c r="AT37" s="94"/>
      <c r="AU37" s="94"/>
      <c r="AV37" s="104">
        <f>AR37/AY37*100</f>
        <v>85.432473444613052</v>
      </c>
      <c r="AW37" s="104"/>
      <c r="AX37" s="104"/>
      <c r="AY37">
        <v>1977</v>
      </c>
      <c r="BI37" s="94">
        <v>1888</v>
      </c>
      <c r="BJ37" s="94"/>
      <c r="BK37" s="94"/>
      <c r="BL37" s="94"/>
      <c r="BM37" s="111">
        <v>90.6</v>
      </c>
      <c r="BN37" s="111"/>
      <c r="BO37" s="111"/>
      <c r="BP37" s="94">
        <v>1893</v>
      </c>
      <c r="BQ37" s="94"/>
      <c r="BR37" s="94"/>
      <c r="BS37" s="94"/>
      <c r="BT37" s="111">
        <v>91.2</v>
      </c>
      <c r="BU37" s="111"/>
      <c r="BV37" s="111"/>
      <c r="BW37" s="94">
        <v>1860</v>
      </c>
      <c r="BX37" s="94"/>
      <c r="BY37" s="94"/>
      <c r="BZ37" s="94"/>
      <c r="CA37" s="111">
        <v>89.8</v>
      </c>
      <c r="CB37" s="111"/>
      <c r="CC37" s="111"/>
      <c r="CD37" s="94">
        <v>1877</v>
      </c>
      <c r="CE37" s="94"/>
      <c r="CF37" s="94"/>
      <c r="CG37" s="94"/>
      <c r="CH37" s="111">
        <v>91</v>
      </c>
      <c r="CI37" s="111"/>
      <c r="CJ37" s="111"/>
      <c r="CK37" s="94">
        <v>1852</v>
      </c>
      <c r="CL37" s="94"/>
      <c r="CM37" s="94"/>
      <c r="CN37" s="94"/>
      <c r="CO37" s="111">
        <v>90</v>
      </c>
      <c r="CP37" s="111"/>
      <c r="CQ37" s="111"/>
    </row>
    <row r="38" spans="1:95" ht="20.100000000000001" customHeight="1" x14ac:dyDescent="0.2">
      <c r="A38" s="110"/>
      <c r="B38" s="109"/>
      <c r="C38" s="109"/>
      <c r="D38" s="109"/>
      <c r="E38" s="109"/>
      <c r="F38" s="109"/>
      <c r="G38" s="109"/>
      <c r="H38" s="108"/>
      <c r="I38" s="107"/>
      <c r="J38" s="107"/>
      <c r="K38" s="107"/>
      <c r="L38" s="107"/>
      <c r="M38" s="107"/>
      <c r="N38" s="107"/>
      <c r="O38" s="107"/>
      <c r="P38" s="100"/>
      <c r="Q38" s="100"/>
      <c r="R38" s="100"/>
      <c r="S38" s="100"/>
      <c r="T38" s="99"/>
      <c r="U38" s="99"/>
      <c r="V38" s="99"/>
      <c r="W38" s="100"/>
      <c r="X38" s="100"/>
      <c r="Y38" s="100"/>
      <c r="Z38" s="100"/>
      <c r="AA38" s="99"/>
      <c r="AB38" s="99"/>
      <c r="AC38" s="99"/>
      <c r="AD38" s="100"/>
      <c r="AE38" s="100"/>
      <c r="AF38" s="100"/>
      <c r="AG38" s="100"/>
      <c r="AH38" s="99"/>
      <c r="AI38" s="99"/>
      <c r="AJ38" s="99"/>
      <c r="AK38" s="100"/>
      <c r="AL38" s="100"/>
      <c r="AM38" s="100"/>
      <c r="AN38" s="100"/>
      <c r="AO38" s="99"/>
      <c r="AP38" s="99"/>
      <c r="AQ38" s="99"/>
      <c r="AR38" s="100"/>
      <c r="AS38" s="100"/>
      <c r="AT38" s="100"/>
      <c r="AU38" s="100"/>
      <c r="AV38" s="106"/>
      <c r="AW38" s="106"/>
      <c r="AX38" s="106"/>
      <c r="AY38"/>
      <c r="BI38" s="100"/>
      <c r="BJ38" s="100"/>
      <c r="BK38" s="100"/>
      <c r="BL38" s="100"/>
      <c r="BM38" s="99"/>
      <c r="BN38" s="99"/>
      <c r="BO38" s="99"/>
      <c r="BP38" s="100"/>
      <c r="BQ38" s="100"/>
      <c r="BR38" s="100"/>
      <c r="BS38" s="100"/>
      <c r="BT38" s="99"/>
      <c r="BU38" s="99"/>
      <c r="BV38" s="99"/>
      <c r="BW38" s="100"/>
      <c r="BX38" s="100"/>
      <c r="BY38" s="100"/>
      <c r="BZ38" s="100"/>
      <c r="CA38" s="99"/>
      <c r="CB38" s="99"/>
      <c r="CC38" s="99"/>
      <c r="CD38" s="100"/>
      <c r="CE38" s="100"/>
      <c r="CF38" s="100"/>
      <c r="CG38" s="100"/>
      <c r="CH38" s="99"/>
      <c r="CI38" s="99"/>
      <c r="CJ38" s="99"/>
      <c r="CK38" s="100"/>
      <c r="CL38" s="100"/>
      <c r="CM38" s="100"/>
      <c r="CN38" s="100"/>
      <c r="CO38" s="99"/>
      <c r="CP38" s="99"/>
      <c r="CQ38" s="99"/>
    </row>
    <row r="39" spans="1:95" ht="33" customHeight="1" x14ac:dyDescent="0.2">
      <c r="A39" s="98" t="s">
        <v>125</v>
      </c>
      <c r="B39" s="98"/>
      <c r="C39" s="98"/>
      <c r="D39" s="98"/>
      <c r="E39" s="98"/>
      <c r="F39" s="98"/>
      <c r="G39" s="98"/>
      <c r="H39" s="105"/>
      <c r="I39" s="97">
        <v>1646</v>
      </c>
      <c r="J39" s="97"/>
      <c r="K39" s="97"/>
      <c r="L39" s="97"/>
      <c r="M39" s="96">
        <v>75.7</v>
      </c>
      <c r="N39" s="96"/>
      <c r="O39" s="96"/>
      <c r="P39" s="94">
        <v>1632</v>
      </c>
      <c r="Q39" s="94"/>
      <c r="R39" s="94"/>
      <c r="S39" s="94"/>
      <c r="T39" s="93">
        <v>78.3</v>
      </c>
      <c r="U39" s="93"/>
      <c r="V39" s="93"/>
      <c r="W39" s="94">
        <v>1564</v>
      </c>
      <c r="X39" s="94"/>
      <c r="Y39" s="94"/>
      <c r="Z39" s="94"/>
      <c r="AA39" s="93">
        <v>76.180000000000007</v>
      </c>
      <c r="AB39" s="93"/>
      <c r="AC39" s="93"/>
      <c r="AD39" s="94">
        <v>1421</v>
      </c>
      <c r="AE39" s="94"/>
      <c r="AF39" s="94"/>
      <c r="AG39" s="94"/>
      <c r="AH39" s="93">
        <v>70.42</v>
      </c>
      <c r="AI39" s="93"/>
      <c r="AJ39" s="93"/>
      <c r="AK39" s="94">
        <v>1450</v>
      </c>
      <c r="AL39" s="94"/>
      <c r="AM39" s="94"/>
      <c r="AN39" s="94"/>
      <c r="AO39" s="93">
        <v>72.754641244355241</v>
      </c>
      <c r="AP39" s="93"/>
      <c r="AQ39" s="93"/>
      <c r="AR39" s="94">
        <v>1428</v>
      </c>
      <c r="AS39" s="94"/>
      <c r="AT39" s="94"/>
      <c r="AU39" s="94"/>
      <c r="AV39" s="104">
        <f>AR39/AY39*100</f>
        <v>73.230769230769226</v>
      </c>
      <c r="AW39" s="104"/>
      <c r="AX39" s="104"/>
      <c r="AY39">
        <v>1950</v>
      </c>
      <c r="BI39" s="94">
        <v>1663</v>
      </c>
      <c r="BJ39" s="94"/>
      <c r="BK39" s="94"/>
      <c r="BL39" s="94"/>
      <c r="BM39" s="93">
        <v>75.8</v>
      </c>
      <c r="BN39" s="93"/>
      <c r="BO39" s="93"/>
      <c r="BP39" s="94">
        <v>1681</v>
      </c>
      <c r="BQ39" s="94"/>
      <c r="BR39" s="94"/>
      <c r="BS39" s="94"/>
      <c r="BT39" s="93">
        <v>78</v>
      </c>
      <c r="BU39" s="93"/>
      <c r="BV39" s="93"/>
      <c r="BW39" s="94">
        <v>1667</v>
      </c>
      <c r="BX39" s="94"/>
      <c r="BY39" s="94"/>
      <c r="BZ39" s="94"/>
      <c r="CA39" s="93">
        <v>78.3</v>
      </c>
      <c r="CB39" s="93"/>
      <c r="CC39" s="93"/>
      <c r="CD39" s="94">
        <v>1660</v>
      </c>
      <c r="CE39" s="94"/>
      <c r="CF39" s="94"/>
      <c r="CG39" s="94"/>
      <c r="CH39" s="93">
        <v>78.900000000000006</v>
      </c>
      <c r="CI39" s="93"/>
      <c r="CJ39" s="93"/>
      <c r="CK39" s="94">
        <v>1632</v>
      </c>
      <c r="CL39" s="94"/>
      <c r="CM39" s="94"/>
      <c r="CN39" s="94"/>
      <c r="CO39" s="93">
        <v>78.3</v>
      </c>
      <c r="CP39" s="93"/>
      <c r="CQ39" s="93"/>
    </row>
    <row r="40" spans="1:95" ht="20.100000000000001" customHeight="1" x14ac:dyDescent="0.2">
      <c r="B40" s="103"/>
      <c r="C40" s="2"/>
      <c r="D40" s="2"/>
      <c r="E40" s="2"/>
      <c r="F40" s="2"/>
      <c r="G40" s="2"/>
      <c r="H40" s="41"/>
      <c r="I40" s="102"/>
      <c r="J40" s="102"/>
      <c r="K40" s="102"/>
      <c r="L40" s="102"/>
      <c r="M40" s="101"/>
      <c r="N40" s="101"/>
      <c r="O40" s="101"/>
      <c r="P40" s="100"/>
      <c r="Q40" s="100"/>
      <c r="R40" s="100"/>
      <c r="S40" s="100"/>
      <c r="T40" s="99"/>
      <c r="U40" s="99"/>
      <c r="V40" s="99"/>
      <c r="W40" s="100"/>
      <c r="X40" s="100"/>
      <c r="Y40" s="100"/>
      <c r="Z40" s="100"/>
      <c r="AA40" s="99"/>
      <c r="AB40" s="99"/>
      <c r="AC40" s="99"/>
      <c r="AD40" s="100"/>
      <c r="AE40" s="100"/>
      <c r="AF40" s="100"/>
      <c r="AG40" s="100"/>
      <c r="AH40" s="99"/>
      <c r="AI40" s="99"/>
      <c r="AJ40" s="99"/>
      <c r="AK40" s="100"/>
      <c r="AL40" s="100"/>
      <c r="AM40" s="100"/>
      <c r="AN40" s="100"/>
      <c r="AO40" s="99"/>
      <c r="AP40" s="99"/>
      <c r="AQ40" s="99"/>
      <c r="AR40" s="100"/>
      <c r="AS40" s="100"/>
      <c r="AT40" s="100"/>
      <c r="AU40" s="100"/>
      <c r="AV40" s="99"/>
      <c r="AW40" s="99"/>
      <c r="AX40" s="99"/>
      <c r="AY40"/>
      <c r="BI40" s="100"/>
      <c r="BJ40" s="100"/>
      <c r="BK40" s="100"/>
      <c r="BL40" s="100"/>
      <c r="BM40" s="99"/>
      <c r="BN40" s="99"/>
      <c r="BO40" s="99"/>
      <c r="BP40" s="100"/>
      <c r="BQ40" s="100"/>
      <c r="BR40" s="100"/>
      <c r="BS40" s="100"/>
      <c r="BT40" s="99"/>
      <c r="BU40" s="99"/>
      <c r="BV40" s="99"/>
      <c r="BW40" s="100"/>
      <c r="BX40" s="100"/>
      <c r="BY40" s="100"/>
      <c r="BZ40" s="100"/>
      <c r="CA40" s="99"/>
      <c r="CB40" s="99"/>
      <c r="CC40" s="99"/>
      <c r="CD40" s="100"/>
      <c r="CE40" s="100"/>
      <c r="CF40" s="100"/>
      <c r="CG40" s="100"/>
      <c r="CH40" s="99"/>
      <c r="CI40" s="99"/>
      <c r="CJ40" s="99"/>
      <c r="CK40" s="100"/>
      <c r="CL40" s="100"/>
      <c r="CM40" s="100"/>
      <c r="CN40" s="100"/>
      <c r="CO40" s="99"/>
      <c r="CP40" s="99"/>
      <c r="CQ40" s="99"/>
    </row>
    <row r="41" spans="1:95" ht="33" customHeight="1" x14ac:dyDescent="0.2">
      <c r="A41" s="98" t="s">
        <v>124</v>
      </c>
      <c r="B41" s="16"/>
      <c r="C41" s="16"/>
      <c r="D41" s="16"/>
      <c r="E41" s="16"/>
      <c r="F41" s="16"/>
      <c r="G41" s="16"/>
      <c r="H41" s="15"/>
      <c r="I41" s="97">
        <v>3526</v>
      </c>
      <c r="J41" s="97"/>
      <c r="K41" s="97"/>
      <c r="L41" s="97"/>
      <c r="M41" s="96">
        <v>82.6</v>
      </c>
      <c r="N41" s="96"/>
      <c r="O41" s="96"/>
      <c r="P41" s="94">
        <v>3484</v>
      </c>
      <c r="Q41" s="94"/>
      <c r="R41" s="94"/>
      <c r="S41" s="94"/>
      <c r="T41" s="93">
        <v>84.1</v>
      </c>
      <c r="U41" s="93"/>
      <c r="V41" s="93"/>
      <c r="W41" s="94">
        <v>3471</v>
      </c>
      <c r="X41" s="94"/>
      <c r="Y41" s="94"/>
      <c r="Z41" s="94"/>
      <c r="AA41" s="93">
        <v>85.2</v>
      </c>
      <c r="AB41" s="93"/>
      <c r="AC41" s="93"/>
      <c r="AD41" s="94">
        <f>AD37+AD39</f>
        <v>3202</v>
      </c>
      <c r="AE41" s="94"/>
      <c r="AF41" s="94"/>
      <c r="AG41" s="94"/>
      <c r="AH41" s="93">
        <f>AVERAGE(AH37,AH39)</f>
        <v>79.734999999999999</v>
      </c>
      <c r="AI41" s="93"/>
      <c r="AJ41" s="93"/>
      <c r="AK41" s="94">
        <f>AK37+AK39</f>
        <v>3177</v>
      </c>
      <c r="AL41" s="94"/>
      <c r="AM41" s="94"/>
      <c r="AN41" s="94"/>
      <c r="AO41" s="93">
        <v>79.423183034939342</v>
      </c>
      <c r="AP41" s="93"/>
      <c r="AQ41" s="93"/>
      <c r="AR41" s="94">
        <f>AR37+AR39</f>
        <v>3117</v>
      </c>
      <c r="AS41" s="94"/>
      <c r="AT41" s="94"/>
      <c r="AU41" s="94"/>
      <c r="AV41" s="95">
        <f>AVERAGE(AV37,AV39)</f>
        <v>79.331621337691132</v>
      </c>
      <c r="AW41" s="95"/>
      <c r="AX41" s="95"/>
      <c r="AY41"/>
      <c r="BI41" s="94">
        <v>3551</v>
      </c>
      <c r="BJ41" s="94"/>
      <c r="BK41" s="94"/>
      <c r="BL41" s="94"/>
      <c r="BM41" s="93">
        <v>83</v>
      </c>
      <c r="BN41" s="93"/>
      <c r="BO41" s="93"/>
      <c r="BP41" s="94">
        <v>3574</v>
      </c>
      <c r="BQ41" s="94"/>
      <c r="BR41" s="94"/>
      <c r="BS41" s="94"/>
      <c r="BT41" s="93">
        <v>84.5</v>
      </c>
      <c r="BU41" s="93"/>
      <c r="BV41" s="93"/>
      <c r="BW41" s="94">
        <v>3527</v>
      </c>
      <c r="BX41" s="94"/>
      <c r="BY41" s="94"/>
      <c r="BZ41" s="94"/>
      <c r="CA41" s="93">
        <v>84</v>
      </c>
      <c r="CB41" s="93"/>
      <c r="CC41" s="93"/>
      <c r="CD41" s="94">
        <v>3537</v>
      </c>
      <c r="CE41" s="94"/>
      <c r="CF41" s="94"/>
      <c r="CG41" s="94"/>
      <c r="CH41" s="93">
        <v>84.9</v>
      </c>
      <c r="CI41" s="93"/>
      <c r="CJ41" s="93"/>
      <c r="CK41" s="94">
        <v>3484</v>
      </c>
      <c r="CL41" s="94"/>
      <c r="CM41" s="94"/>
      <c r="CN41" s="94"/>
      <c r="CO41" s="93">
        <v>84.1</v>
      </c>
      <c r="CP41" s="93"/>
      <c r="CQ41" s="93"/>
    </row>
    <row r="42" spans="1:95" ht="20.100000000000001" customHeight="1" thickBot="1" x14ac:dyDescent="0.25">
      <c r="A42" s="91"/>
      <c r="B42" s="91"/>
      <c r="C42" s="91"/>
      <c r="D42" s="91"/>
      <c r="E42" s="91"/>
      <c r="F42" s="91"/>
      <c r="G42" s="91"/>
      <c r="H42" s="92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</row>
    <row r="43" spans="1:95" x14ac:dyDescent="0.2">
      <c r="A43" s="90" t="s">
        <v>123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/>
      <c r="AS43"/>
      <c r="AT43"/>
      <c r="AU43"/>
      <c r="AV43"/>
      <c r="AW43"/>
      <c r="AX43"/>
      <c r="AY43"/>
    </row>
    <row r="44" spans="1:95" x14ac:dyDescent="0.2">
      <c r="A44" s="90" t="s">
        <v>122</v>
      </c>
      <c r="B44" s="90"/>
      <c r="C44" s="88"/>
      <c r="D44" s="88"/>
      <c r="E44" s="88"/>
      <c r="F44" s="88"/>
      <c r="G44" s="88"/>
      <c r="H44" s="88"/>
      <c r="I44" s="88"/>
      <c r="J44" s="88"/>
      <c r="K44" s="88"/>
      <c r="L44" s="89"/>
      <c r="M44" s="89"/>
      <c r="N44" s="89"/>
      <c r="O44" s="89"/>
      <c r="P44" s="89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7"/>
      <c r="AG44" s="87"/>
      <c r="AH44" s="87"/>
      <c r="AI44" s="87"/>
      <c r="AJ44" s="87"/>
      <c r="AK44" s="87"/>
      <c r="AL44" s="87"/>
      <c r="AM44"/>
      <c r="AN44"/>
      <c r="AO44"/>
      <c r="AP44"/>
      <c r="AQ44"/>
      <c r="AR44"/>
      <c r="AS44"/>
      <c r="AT44"/>
      <c r="AU44"/>
      <c r="AV44"/>
      <c r="AW44"/>
      <c r="AX44"/>
      <c r="AY44"/>
    </row>
  </sheetData>
  <mergeCells count="262">
    <mergeCell ref="A16:H16"/>
    <mergeCell ref="Z19:AD19"/>
    <mergeCell ref="AE19:AI19"/>
    <mergeCell ref="AJ19:AN19"/>
    <mergeCell ref="A18:H18"/>
    <mergeCell ref="AE18:AI18"/>
    <mergeCell ref="AJ18:AN18"/>
    <mergeCell ref="P15:T15"/>
    <mergeCell ref="U15:Y15"/>
    <mergeCell ref="Z15:AD15"/>
    <mergeCell ref="P18:T18"/>
    <mergeCell ref="U18:Y18"/>
    <mergeCell ref="Z18:AD18"/>
    <mergeCell ref="P14:T14"/>
    <mergeCell ref="AO15:AS15"/>
    <mergeCell ref="AT15:AX15"/>
    <mergeCell ref="A15:H15"/>
    <mergeCell ref="A20:H20"/>
    <mergeCell ref="P20:T20"/>
    <mergeCell ref="U20:Y20"/>
    <mergeCell ref="Z20:AD20"/>
    <mergeCell ref="AE20:AI20"/>
    <mergeCell ref="AJ20:AN20"/>
    <mergeCell ref="Z17:AD17"/>
    <mergeCell ref="AE17:AI17"/>
    <mergeCell ref="U14:Y14"/>
    <mergeCell ref="Z14:AD14"/>
    <mergeCell ref="AE14:AI14"/>
    <mergeCell ref="AJ14:AN14"/>
    <mergeCell ref="AE15:AI15"/>
    <mergeCell ref="AJ15:AN15"/>
    <mergeCell ref="A32:H32"/>
    <mergeCell ref="A36:H36"/>
    <mergeCell ref="AA37:AC37"/>
    <mergeCell ref="AD37:AG37"/>
    <mergeCell ref="I37:L37"/>
    <mergeCell ref="T33:V34"/>
    <mergeCell ref="AE22:AI22"/>
    <mergeCell ref="AK22:AN22"/>
    <mergeCell ref="I28:O28"/>
    <mergeCell ref="P28:V28"/>
    <mergeCell ref="W28:AC28"/>
    <mergeCell ref="I29:L30"/>
    <mergeCell ref="W29:Z30"/>
    <mergeCell ref="AD29:AG30"/>
    <mergeCell ref="A22:H22"/>
    <mergeCell ref="P22:R22"/>
    <mergeCell ref="U22:X22"/>
    <mergeCell ref="AO33:AQ34"/>
    <mergeCell ref="AR37:AU37"/>
    <mergeCell ref="AV37:AX37"/>
    <mergeCell ref="AH37:AJ37"/>
    <mergeCell ref="AK37:AN37"/>
    <mergeCell ref="AO37:AQ37"/>
    <mergeCell ref="AH29:AJ30"/>
    <mergeCell ref="AK39:AN39"/>
    <mergeCell ref="AO39:AQ39"/>
    <mergeCell ref="AK41:AN41"/>
    <mergeCell ref="AO41:AQ41"/>
    <mergeCell ref="AJ17:AN17"/>
    <mergeCell ref="AR29:AU30"/>
    <mergeCell ref="AK33:AN34"/>
    <mergeCell ref="AK29:AN30"/>
    <mergeCell ref="AO29:AQ30"/>
    <mergeCell ref="AP27:AX27"/>
    <mergeCell ref="AO18:AS18"/>
    <mergeCell ref="AT18:AX18"/>
    <mergeCell ref="AO19:AS19"/>
    <mergeCell ref="AV29:AX30"/>
    <mergeCell ref="AO11:AS11"/>
    <mergeCell ref="U11:Y11"/>
    <mergeCell ref="AR39:AU39"/>
    <mergeCell ref="AV39:AX39"/>
    <mergeCell ref="AR41:AU41"/>
    <mergeCell ref="AV41:AX41"/>
    <mergeCell ref="AR33:AU34"/>
    <mergeCell ref="AV33:AX34"/>
    <mergeCell ref="AT17:AX17"/>
    <mergeCell ref="AK28:AQ28"/>
    <mergeCell ref="AT12:AX12"/>
    <mergeCell ref="A11:H11"/>
    <mergeCell ref="A12:H12"/>
    <mergeCell ref="P11:T11"/>
    <mergeCell ref="Z13:AD13"/>
    <mergeCell ref="AE13:AI13"/>
    <mergeCell ref="AE12:AI12"/>
    <mergeCell ref="Z11:AD11"/>
    <mergeCell ref="AJ12:AN12"/>
    <mergeCell ref="U13:Y13"/>
    <mergeCell ref="U4:AI5"/>
    <mergeCell ref="P4:T6"/>
    <mergeCell ref="AJ6:AN6"/>
    <mergeCell ref="AJ8:AN8"/>
    <mergeCell ref="AO8:AS8"/>
    <mergeCell ref="P8:T8"/>
    <mergeCell ref="AE8:AI8"/>
    <mergeCell ref="AJ4:AX5"/>
    <mergeCell ref="AO12:AS12"/>
    <mergeCell ref="AE10:AI10"/>
    <mergeCell ref="A14:H14"/>
    <mergeCell ref="A2:AP2"/>
    <mergeCell ref="U6:X6"/>
    <mergeCell ref="Z6:AD6"/>
    <mergeCell ref="AJ9:AN9"/>
    <mergeCell ref="Z8:AD8"/>
    <mergeCell ref="A4:H6"/>
    <mergeCell ref="AE6:AI6"/>
    <mergeCell ref="AJ11:AN11"/>
    <mergeCell ref="P12:T12"/>
    <mergeCell ref="A13:H13"/>
    <mergeCell ref="Z12:AD12"/>
    <mergeCell ref="U12:Y12"/>
    <mergeCell ref="AJ13:AN13"/>
    <mergeCell ref="P13:T13"/>
    <mergeCell ref="AE11:AI11"/>
    <mergeCell ref="AE9:AI9"/>
    <mergeCell ref="U10:Y10"/>
    <mergeCell ref="Z10:AD10"/>
    <mergeCell ref="U9:Y9"/>
    <mergeCell ref="AJ10:AN10"/>
    <mergeCell ref="P10:T10"/>
    <mergeCell ref="P9:T9"/>
    <mergeCell ref="Z9:AD9"/>
    <mergeCell ref="A19:H19"/>
    <mergeCell ref="P19:T19"/>
    <mergeCell ref="U19:Y19"/>
    <mergeCell ref="A8:H8"/>
    <mergeCell ref="A9:H9"/>
    <mergeCell ref="A10:H10"/>
    <mergeCell ref="U8:Y8"/>
    <mergeCell ref="A17:H17"/>
    <mergeCell ref="P17:T17"/>
    <mergeCell ref="U17:Y17"/>
    <mergeCell ref="AO20:AS20"/>
    <mergeCell ref="AT20:AX20"/>
    <mergeCell ref="AT14:AX14"/>
    <mergeCell ref="AT19:AX19"/>
    <mergeCell ref="AT16:AX16"/>
    <mergeCell ref="AO14:AS14"/>
    <mergeCell ref="AO17:AS17"/>
    <mergeCell ref="AO6:AS6"/>
    <mergeCell ref="AT6:AX6"/>
    <mergeCell ref="AR28:AX28"/>
    <mergeCell ref="AT10:AX10"/>
    <mergeCell ref="AO13:AS13"/>
    <mergeCell ref="AT13:AX13"/>
    <mergeCell ref="AO9:AS9"/>
    <mergeCell ref="AT9:AX9"/>
    <mergeCell ref="AO22:AS22"/>
    <mergeCell ref="AT22:AX22"/>
    <mergeCell ref="W33:Z34"/>
    <mergeCell ref="A34:H34"/>
    <mergeCell ref="AD28:AJ28"/>
    <mergeCell ref="AD33:AG34"/>
    <mergeCell ref="AH33:AJ34"/>
    <mergeCell ref="AT8:AX8"/>
    <mergeCell ref="AT11:AX11"/>
    <mergeCell ref="AO10:AS10"/>
    <mergeCell ref="A26:AQ26"/>
    <mergeCell ref="Z22:AD22"/>
    <mergeCell ref="U21:Y21"/>
    <mergeCell ref="Z21:AD21"/>
    <mergeCell ref="M29:O30"/>
    <mergeCell ref="P29:S30"/>
    <mergeCell ref="T29:V30"/>
    <mergeCell ref="AA29:AC30"/>
    <mergeCell ref="AA39:AC39"/>
    <mergeCell ref="AO16:AS16"/>
    <mergeCell ref="P39:S39"/>
    <mergeCell ref="M37:O37"/>
    <mergeCell ref="P16:T16"/>
    <mergeCell ref="U16:Y16"/>
    <mergeCell ref="Z16:AD16"/>
    <mergeCell ref="AE16:AI16"/>
    <mergeCell ref="AJ16:AN16"/>
    <mergeCell ref="P21:T21"/>
    <mergeCell ref="P41:S41"/>
    <mergeCell ref="A21:H21"/>
    <mergeCell ref="A33:H33"/>
    <mergeCell ref="A28:H30"/>
    <mergeCell ref="I33:L34"/>
    <mergeCell ref="AA33:AC34"/>
    <mergeCell ref="M33:O34"/>
    <mergeCell ref="P33:S34"/>
    <mergeCell ref="T39:V39"/>
    <mergeCell ref="M39:O39"/>
    <mergeCell ref="AE21:AI21"/>
    <mergeCell ref="AJ21:AN21"/>
    <mergeCell ref="AH41:AJ41"/>
    <mergeCell ref="T41:V41"/>
    <mergeCell ref="W41:Z41"/>
    <mergeCell ref="AD41:AG41"/>
    <mergeCell ref="AA41:AC41"/>
    <mergeCell ref="W39:Z39"/>
    <mergeCell ref="AD39:AG39"/>
    <mergeCell ref="AH39:AJ39"/>
    <mergeCell ref="CO29:CQ30"/>
    <mergeCell ref="A37:H37"/>
    <mergeCell ref="A39:H39"/>
    <mergeCell ref="A41:H41"/>
    <mergeCell ref="P37:S37"/>
    <mergeCell ref="T37:V37"/>
    <mergeCell ref="W37:Z37"/>
    <mergeCell ref="I39:L39"/>
    <mergeCell ref="I41:L41"/>
    <mergeCell ref="M41:O41"/>
    <mergeCell ref="BP29:BS30"/>
    <mergeCell ref="BT29:BV30"/>
    <mergeCell ref="BW29:BZ30"/>
    <mergeCell ref="CA29:CC30"/>
    <mergeCell ref="CD29:CG30"/>
    <mergeCell ref="CH29:CJ30"/>
    <mergeCell ref="CK29:CN30"/>
    <mergeCell ref="AO21:AS21"/>
    <mergeCell ref="AT21:AX21"/>
    <mergeCell ref="BI28:BO28"/>
    <mergeCell ref="BP28:BV28"/>
    <mergeCell ref="BW28:CC28"/>
    <mergeCell ref="CD28:CJ28"/>
    <mergeCell ref="CK28:CQ28"/>
    <mergeCell ref="BI29:BL30"/>
    <mergeCell ref="BM29:BO30"/>
    <mergeCell ref="CK37:CN37"/>
    <mergeCell ref="BI33:BL34"/>
    <mergeCell ref="BM33:BO34"/>
    <mergeCell ref="BP33:BS34"/>
    <mergeCell ref="BT33:BV34"/>
    <mergeCell ref="BW33:BZ34"/>
    <mergeCell ref="CA33:CC34"/>
    <mergeCell ref="CD33:CG34"/>
    <mergeCell ref="CH33:CJ34"/>
    <mergeCell ref="CK33:CN34"/>
    <mergeCell ref="CK39:CN39"/>
    <mergeCell ref="CO33:CQ34"/>
    <mergeCell ref="BI37:BL37"/>
    <mergeCell ref="BM37:BO37"/>
    <mergeCell ref="BP37:BS37"/>
    <mergeCell ref="BT37:BV37"/>
    <mergeCell ref="BW37:BZ37"/>
    <mergeCell ref="CA37:CC37"/>
    <mergeCell ref="CD37:CG37"/>
    <mergeCell ref="CH37:CJ37"/>
    <mergeCell ref="CO41:CQ41"/>
    <mergeCell ref="CO39:CQ39"/>
    <mergeCell ref="BI41:BL41"/>
    <mergeCell ref="BM41:BO41"/>
    <mergeCell ref="BP41:BS41"/>
    <mergeCell ref="BT41:BV41"/>
    <mergeCell ref="BW41:BZ41"/>
    <mergeCell ref="CA41:CC41"/>
    <mergeCell ref="CD41:CG41"/>
    <mergeCell ref="CH41:CJ41"/>
    <mergeCell ref="CK41:CN41"/>
    <mergeCell ref="CO37:CQ37"/>
    <mergeCell ref="BI39:BL39"/>
    <mergeCell ref="BM39:BO39"/>
    <mergeCell ref="BP39:BS39"/>
    <mergeCell ref="BT39:BV39"/>
    <mergeCell ref="BW39:BZ39"/>
    <mergeCell ref="CA39:CC39"/>
    <mergeCell ref="CD39:CG39"/>
    <mergeCell ref="CH39:CJ39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39</vt:lpstr>
      <vt:lpstr>40,41</vt:lpstr>
      <vt:lpstr>42</vt:lpstr>
      <vt:lpstr>43</vt:lpstr>
      <vt:lpstr>44,45</vt:lpstr>
      <vt:lpstr>'39'!Print_Area</vt:lpstr>
      <vt:lpstr>'40,41'!Print_Area</vt:lpstr>
      <vt:lpstr>'42'!Print_Area</vt:lpstr>
      <vt:lpstr>'43'!Print_Area</vt:lpstr>
      <vt:lpstr>'44,45'!Print_Area</vt:lpstr>
      <vt:lpstr>'43'!Print_Titles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2024-09-05T07:20:31Z</dcterms:created>
  <dcterms:modified xsi:type="dcterms:W3CDTF">2024-09-05T07:20:45Z</dcterms:modified>
</cp:coreProperties>
</file>