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493\Documents\"/>
    </mc:Choice>
  </mc:AlternateContent>
  <xr:revisionPtr revIDLastSave="0" documentId="8_{BEF52B25-CBE2-4E35-A3E0-65088712D399}" xr6:coauthVersionLast="47" xr6:coauthVersionMax="47" xr10:uidLastSave="{00000000-0000-0000-0000-000000000000}"/>
  <bookViews>
    <workbookView xWindow="1224" yWindow="1956" windowWidth="12420" windowHeight="8964" xr2:uid="{17E74065-8F8B-4887-96A1-FEEAC433BEA2}"/>
  </bookViews>
  <sheets>
    <sheet name="6" sheetId="1" r:id="rId1"/>
    <sheet name="7" sheetId="2" r:id="rId2"/>
    <sheet name="8-1" sheetId="3" r:id="rId3"/>
    <sheet name="8-2" sheetId="4" r:id="rId4"/>
    <sheet name="8-3" sheetId="5" r:id="rId5"/>
    <sheet name="9" sheetId="6" r:id="rId6"/>
    <sheet name="10" sheetId="7" r:id="rId7"/>
    <sheet name="11,12" sheetId="8" r:id="rId8"/>
    <sheet name="13" sheetId="9" r:id="rId9"/>
    <sheet name="14" sheetId="10" r:id="rId10"/>
    <sheet name="15" sheetId="11" r:id="rId11"/>
    <sheet name="16" sheetId="12" r:id="rId12"/>
  </sheets>
  <definedNames>
    <definedName name="_xlnm.Print_Area" localSheetId="6">'10'!$A:$J</definedName>
    <definedName name="_xlnm.Print_Area" localSheetId="7">'11,12'!$A$1:$AB$39</definedName>
    <definedName name="_xlnm.Print_Area" localSheetId="9">'14'!$A$1:$AG$33</definedName>
    <definedName name="_xlnm.Print_Area" localSheetId="10">'15'!$A$1:$P$33</definedName>
    <definedName name="_xlnm.Print_Area" localSheetId="11">'16'!$A$1:$W$40</definedName>
    <definedName name="_xlnm.Print_Area" localSheetId="0">'6'!$A$1:$G$26</definedName>
    <definedName name="_xlnm.Print_Area" localSheetId="1">'7'!$A$1:$G$69</definedName>
    <definedName name="_xlnm.Print_Area" localSheetId="2">'8-1'!$A$1:$F$63</definedName>
    <definedName name="_xlnm.Print_Area" localSheetId="3">'8-2'!$A$1:$F$47</definedName>
    <definedName name="_xlnm.Print_Area" localSheetId="4">'8-3'!$A$1:$F$47</definedName>
    <definedName name="_xlnm.Print_Area" localSheetId="5">'9'!$A:$BL</definedName>
    <definedName name="_xlnm.Print_Titles" localSheetId="1">'7'!$4:$6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2" l="1"/>
  <c r="E15" i="12" s="1"/>
  <c r="E17" i="12"/>
  <c r="H17" i="12"/>
  <c r="H19" i="12"/>
  <c r="E19" i="12" s="1"/>
  <c r="C6" i="11"/>
  <c r="D10" i="11" s="1"/>
  <c r="K6" i="11"/>
  <c r="L11" i="11" s="1"/>
  <c r="C7" i="11"/>
  <c r="D7" i="11" s="1"/>
  <c r="E7" i="11"/>
  <c r="E6" i="11" s="1"/>
  <c r="G7" i="11"/>
  <c r="I7" i="11"/>
  <c r="K7" i="11"/>
  <c r="L7" i="11" s="1"/>
  <c r="M7" i="11"/>
  <c r="M6" i="11" s="1"/>
  <c r="O7" i="11"/>
  <c r="C11" i="11"/>
  <c r="E11" i="11"/>
  <c r="G11" i="11"/>
  <c r="I11" i="11"/>
  <c r="K11" i="11"/>
  <c r="M11" i="11"/>
  <c r="O11" i="11"/>
  <c r="C15" i="11"/>
  <c r="D15" i="11" s="1"/>
  <c r="E15" i="11"/>
  <c r="G15" i="11"/>
  <c r="G6" i="11" s="1"/>
  <c r="I15" i="11"/>
  <c r="K15" i="11"/>
  <c r="L15" i="11" s="1"/>
  <c r="M15" i="11"/>
  <c r="O15" i="11"/>
  <c r="O6" i="11" s="1"/>
  <c r="L22" i="11"/>
  <c r="D26" i="11"/>
  <c r="L30" i="11"/>
  <c r="Q10" i="10"/>
  <c r="Y10" i="10"/>
  <c r="O11" i="10"/>
  <c r="M11" i="10" s="1"/>
  <c r="K11" i="10" s="1"/>
  <c r="Q11" i="10"/>
  <c r="S11" i="10"/>
  <c r="U11" i="10"/>
  <c r="W11" i="10"/>
  <c r="W10" i="10" s="1"/>
  <c r="Y11" i="10"/>
  <c r="AA11" i="10"/>
  <c r="AC11" i="10"/>
  <c r="AE11" i="10"/>
  <c r="AE10" i="10" s="1"/>
  <c r="F12" i="10"/>
  <c r="F11" i="10" s="1"/>
  <c r="M12" i="10"/>
  <c r="K12" i="10" s="1"/>
  <c r="D12" i="10" s="1"/>
  <c r="F13" i="10"/>
  <c r="D13" i="10" s="1"/>
  <c r="M13" i="10"/>
  <c r="K13" i="10" s="1"/>
  <c r="F14" i="10"/>
  <c r="M14" i="10"/>
  <c r="K14" i="10" s="1"/>
  <c r="D14" i="10" s="1"/>
  <c r="M15" i="10"/>
  <c r="O15" i="10"/>
  <c r="O10" i="10" s="1"/>
  <c r="Q15" i="10"/>
  <c r="S15" i="10"/>
  <c r="S10" i="10" s="1"/>
  <c r="U15" i="10"/>
  <c r="U10" i="10" s="1"/>
  <c r="W15" i="10"/>
  <c r="Y15" i="10"/>
  <c r="AA15" i="10"/>
  <c r="AA10" i="10" s="1"/>
  <c r="AC15" i="10"/>
  <c r="AC10" i="10" s="1"/>
  <c r="AE15" i="10"/>
  <c r="F16" i="10"/>
  <c r="K16" i="10"/>
  <c r="K15" i="10" s="1"/>
  <c r="M16" i="10"/>
  <c r="F17" i="10"/>
  <c r="F15" i="10" s="1"/>
  <c r="K17" i="10"/>
  <c r="M17" i="10"/>
  <c r="F18" i="10"/>
  <c r="D18" i="10" s="1"/>
  <c r="K18" i="10"/>
  <c r="M18" i="10"/>
  <c r="F20" i="10"/>
  <c r="O20" i="10"/>
  <c r="Q20" i="10"/>
  <c r="S20" i="10"/>
  <c r="M20" i="10" s="1"/>
  <c r="U20" i="10"/>
  <c r="W20" i="10"/>
  <c r="Y20" i="10"/>
  <c r="AA20" i="10"/>
  <c r="AC20" i="10"/>
  <c r="AE20" i="10"/>
  <c r="AG20" i="10"/>
  <c r="M21" i="10"/>
  <c r="K21" i="10" s="1"/>
  <c r="K22" i="10"/>
  <c r="D22" i="10" s="1"/>
  <c r="M22" i="10"/>
  <c r="F24" i="10"/>
  <c r="O24" i="10"/>
  <c r="Q24" i="10"/>
  <c r="S24" i="10"/>
  <c r="U24" i="10"/>
  <c r="W24" i="10"/>
  <c r="Y24" i="10"/>
  <c r="AA24" i="10"/>
  <c r="AE24" i="10"/>
  <c r="AC25" i="10"/>
  <c r="M25" i="10" s="1"/>
  <c r="K25" i="10" s="1"/>
  <c r="AG25" i="10"/>
  <c r="AG24" i="10" s="1"/>
  <c r="AC26" i="10"/>
  <c r="M26" i="10" s="1"/>
  <c r="K26" i="10" s="1"/>
  <c r="D26" i="10" s="1"/>
  <c r="F28" i="10"/>
  <c r="M28" i="10"/>
  <c r="O28" i="10"/>
  <c r="Q28" i="10"/>
  <c r="S28" i="10"/>
  <c r="U28" i="10"/>
  <c r="W28" i="10"/>
  <c r="Y28" i="10"/>
  <c r="AA28" i="10"/>
  <c r="AC28" i="10"/>
  <c r="AE28" i="10"/>
  <c r="AG28" i="10"/>
  <c r="K29" i="10"/>
  <c r="D29" i="10" s="1"/>
  <c r="M29" i="10"/>
  <c r="M30" i="10"/>
  <c r="K30" i="10" s="1"/>
  <c r="D30" i="10" s="1"/>
  <c r="U10" i="9"/>
  <c r="AC10" i="9"/>
  <c r="O11" i="9"/>
  <c r="M11" i="9" s="1"/>
  <c r="K11" i="9" s="1"/>
  <c r="Q11" i="9"/>
  <c r="S11" i="9"/>
  <c r="U11" i="9"/>
  <c r="W11" i="9"/>
  <c r="Y11" i="9"/>
  <c r="AA11" i="9"/>
  <c r="AA10" i="9" s="1"/>
  <c r="AC11" i="9"/>
  <c r="AE11" i="9"/>
  <c r="F12" i="9"/>
  <c r="D12" i="9" s="1"/>
  <c r="K12" i="9"/>
  <c r="M12" i="9"/>
  <c r="F13" i="9"/>
  <c r="M13" i="9"/>
  <c r="K13" i="9" s="1"/>
  <c r="F14" i="9"/>
  <c r="D14" i="9" s="1"/>
  <c r="K14" i="9"/>
  <c r="M14" i="9"/>
  <c r="F15" i="9"/>
  <c r="O15" i="9"/>
  <c r="O10" i="9" s="1"/>
  <c r="M10" i="9" s="1"/>
  <c r="K10" i="9" s="1"/>
  <c r="Q15" i="9"/>
  <c r="Q10" i="9" s="1"/>
  <c r="S15" i="9"/>
  <c r="S10" i="9" s="1"/>
  <c r="U15" i="9"/>
  <c r="W15" i="9"/>
  <c r="W10" i="9" s="1"/>
  <c r="Y15" i="9"/>
  <c r="Y10" i="9" s="1"/>
  <c r="AA15" i="9"/>
  <c r="AC15" i="9"/>
  <c r="AE15" i="9"/>
  <c r="AE10" i="9" s="1"/>
  <c r="D16" i="9"/>
  <c r="F16" i="9"/>
  <c r="K16" i="9"/>
  <c r="K15" i="9" s="1"/>
  <c r="M16" i="9"/>
  <c r="M15" i="9" s="1"/>
  <c r="D17" i="9"/>
  <c r="F17" i="9"/>
  <c r="M17" i="9"/>
  <c r="F18" i="9"/>
  <c r="D18" i="9" s="1"/>
  <c r="M18" i="9"/>
  <c r="F20" i="9"/>
  <c r="O20" i="9"/>
  <c r="Q20" i="9"/>
  <c r="S20" i="9"/>
  <c r="U20" i="9"/>
  <c r="W20" i="9"/>
  <c r="Y20" i="9"/>
  <c r="AA20" i="9"/>
  <c r="AC20" i="9"/>
  <c r="AE20" i="9"/>
  <c r="AG20" i="9"/>
  <c r="D21" i="9"/>
  <c r="K21" i="9"/>
  <c r="M21" i="9"/>
  <c r="M20" i="9" s="1"/>
  <c r="K22" i="9"/>
  <c r="K20" i="9" s="1"/>
  <c r="D20" i="9" s="1"/>
  <c r="M22" i="9"/>
  <c r="F24" i="9"/>
  <c r="O24" i="9"/>
  <c r="Q24" i="9"/>
  <c r="S24" i="9"/>
  <c r="M24" i="9" s="1"/>
  <c r="U24" i="9"/>
  <c r="W24" i="9"/>
  <c r="Y24" i="9"/>
  <c r="AA24" i="9"/>
  <c r="AC24" i="9"/>
  <c r="AE24" i="9"/>
  <c r="D25" i="9"/>
  <c r="K25" i="9"/>
  <c r="M25" i="9"/>
  <c r="AG25" i="9"/>
  <c r="AG24" i="9" s="1"/>
  <c r="K26" i="9"/>
  <c r="K24" i="9" s="1"/>
  <c r="M26" i="9"/>
  <c r="F30" i="9"/>
  <c r="O30" i="9"/>
  <c r="M30" i="9" s="1"/>
  <c r="Q30" i="9"/>
  <c r="S30" i="9"/>
  <c r="U30" i="9"/>
  <c r="W30" i="9"/>
  <c r="Y30" i="9"/>
  <c r="AA30" i="9"/>
  <c r="AC30" i="9"/>
  <c r="AE30" i="9"/>
  <c r="AG30" i="9"/>
  <c r="D31" i="9"/>
  <c r="K31" i="9"/>
  <c r="M31" i="9"/>
  <c r="M32" i="9"/>
  <c r="K32" i="9" s="1"/>
  <c r="D32" i="9" s="1"/>
  <c r="D8" i="8"/>
  <c r="J8" i="8"/>
  <c r="P8" i="8"/>
  <c r="Y8" i="8"/>
  <c r="D9" i="8"/>
  <c r="P9" i="8" s="1"/>
  <c r="J9" i="8"/>
  <c r="Y9" i="8"/>
  <c r="Y20" i="8"/>
  <c r="D21" i="8"/>
  <c r="P21" i="8" s="1"/>
  <c r="J21" i="8"/>
  <c r="Y21" i="8"/>
  <c r="B31" i="7"/>
  <c r="C31" i="7"/>
  <c r="D31" i="7"/>
  <c r="E31" i="7"/>
  <c r="F31" i="7"/>
  <c r="G31" i="7"/>
  <c r="H31" i="7"/>
  <c r="I31" i="7"/>
  <c r="J31" i="7"/>
  <c r="B32" i="7"/>
  <c r="C32" i="7"/>
  <c r="D32" i="7"/>
  <c r="E32" i="7"/>
  <c r="F32" i="7"/>
  <c r="G32" i="7"/>
  <c r="H32" i="7"/>
  <c r="I32" i="7"/>
  <c r="J32" i="7"/>
  <c r="B33" i="7"/>
  <c r="C33" i="7"/>
  <c r="D33" i="7"/>
  <c r="E33" i="7"/>
  <c r="F33" i="7"/>
  <c r="G33" i="7"/>
  <c r="H33" i="7"/>
  <c r="I33" i="7"/>
  <c r="J33" i="7"/>
  <c r="F7" i="6"/>
  <c r="I7" i="6"/>
  <c r="L7" i="6"/>
  <c r="R7" i="6"/>
  <c r="U7" i="6"/>
  <c r="X7" i="6"/>
  <c r="AD7" i="6"/>
  <c r="AG7" i="6"/>
  <c r="AJ7" i="6"/>
  <c r="AP7" i="6"/>
  <c r="AS7" i="6"/>
  <c r="AV7" i="6"/>
  <c r="BB7" i="6"/>
  <c r="BE7" i="6"/>
  <c r="BH7" i="6"/>
  <c r="BK31" i="6"/>
  <c r="BK32" i="6"/>
  <c r="BK33" i="6"/>
  <c r="C13" i="5"/>
  <c r="D60" i="3"/>
  <c r="H8" i="2"/>
  <c r="H13" i="2"/>
  <c r="H18" i="2"/>
  <c r="K21" i="2"/>
  <c r="L21" i="2"/>
  <c r="K22" i="2"/>
  <c r="L22" i="2"/>
  <c r="H23" i="2"/>
  <c r="K23" i="2"/>
  <c r="L23" i="2"/>
  <c r="K24" i="2"/>
  <c r="L24" i="2"/>
  <c r="K25" i="2"/>
  <c r="L25" i="2"/>
  <c r="L26" i="2"/>
  <c r="L27" i="2"/>
  <c r="H28" i="2"/>
  <c r="L28" i="2"/>
  <c r="L29" i="2"/>
  <c r="L30" i="2"/>
  <c r="K31" i="2"/>
  <c r="L31" i="2"/>
  <c r="B33" i="2"/>
  <c r="C33" i="2"/>
  <c r="K26" i="2" s="1"/>
  <c r="D33" i="2"/>
  <c r="E33" i="2"/>
  <c r="H33" i="2"/>
  <c r="C34" i="2"/>
  <c r="F34" i="2" s="1"/>
  <c r="G34" i="2"/>
  <c r="C35" i="2"/>
  <c r="F35" i="2"/>
  <c r="G35" i="2"/>
  <c r="C36" i="2"/>
  <c r="G36" i="2" s="1"/>
  <c r="F36" i="2"/>
  <c r="B38" i="2"/>
  <c r="C38" i="2"/>
  <c r="F38" i="2" s="1"/>
  <c r="D38" i="2"/>
  <c r="E38" i="2"/>
  <c r="H38" i="2"/>
  <c r="C39" i="2"/>
  <c r="F39" i="2"/>
  <c r="G39" i="2"/>
  <c r="C40" i="2"/>
  <c r="F40" i="2"/>
  <c r="G40" i="2"/>
  <c r="C41" i="2"/>
  <c r="G41" i="2" s="1"/>
  <c r="F41" i="2"/>
  <c r="B43" i="2"/>
  <c r="C43" i="2"/>
  <c r="K28" i="2" s="1"/>
  <c r="D43" i="2"/>
  <c r="E43" i="2"/>
  <c r="H43" i="2"/>
  <c r="C44" i="2"/>
  <c r="F44" i="2"/>
  <c r="G44" i="2"/>
  <c r="C45" i="2"/>
  <c r="F45" i="2"/>
  <c r="G45" i="2"/>
  <c r="C46" i="2"/>
  <c r="G46" i="2" s="1"/>
  <c r="F46" i="2"/>
  <c r="B48" i="2"/>
  <c r="C48" i="2"/>
  <c r="K29" i="2" s="1"/>
  <c r="D48" i="2"/>
  <c r="E48" i="2"/>
  <c r="H48" i="2"/>
  <c r="C49" i="2"/>
  <c r="F49" i="2"/>
  <c r="G49" i="2"/>
  <c r="C50" i="2"/>
  <c r="F50" i="2"/>
  <c r="G50" i="2"/>
  <c r="C51" i="2"/>
  <c r="G51" i="2" s="1"/>
  <c r="F51" i="2"/>
  <c r="C53" i="2"/>
  <c r="K30" i="2" s="1"/>
  <c r="F53" i="2"/>
  <c r="H53" i="2"/>
  <c r="G53" i="2" s="1"/>
  <c r="C54" i="2"/>
  <c r="F54" i="2" s="1"/>
  <c r="G54" i="2"/>
  <c r="C55" i="2"/>
  <c r="F55" i="2"/>
  <c r="G55" i="2"/>
  <c r="C56" i="2"/>
  <c r="F56" i="2"/>
  <c r="G56" i="2"/>
  <c r="C58" i="2"/>
  <c r="G58" i="2" s="1"/>
  <c r="F58" i="2"/>
  <c r="H58" i="2"/>
  <c r="C59" i="2"/>
  <c r="F59" i="2" s="1"/>
  <c r="C60" i="2"/>
  <c r="F60" i="2" s="1"/>
  <c r="G60" i="2"/>
  <c r="C61" i="2"/>
  <c r="F61" i="2"/>
  <c r="G61" i="2"/>
  <c r="B63" i="2"/>
  <c r="C63" i="2"/>
  <c r="F63" i="2" s="1"/>
  <c r="H63" i="2"/>
  <c r="C64" i="2"/>
  <c r="F64" i="2"/>
  <c r="G64" i="2"/>
  <c r="C65" i="2"/>
  <c r="F65" i="2"/>
  <c r="G65" i="2"/>
  <c r="C66" i="2"/>
  <c r="G66" i="2" s="1"/>
  <c r="F66" i="2"/>
  <c r="F20" i="1"/>
  <c r="F21" i="1"/>
  <c r="G21" i="1"/>
  <c r="K30" i="9" l="1"/>
  <c r="D21" i="10"/>
  <c r="K20" i="10"/>
  <c r="F15" i="11"/>
  <c r="F17" i="11"/>
  <c r="F25" i="11"/>
  <c r="F6" i="11"/>
  <c r="F10" i="11"/>
  <c r="F16" i="11"/>
  <c r="F24" i="11"/>
  <c r="F27" i="11"/>
  <c r="F9" i="11"/>
  <c r="F11" i="11"/>
  <c r="F23" i="11"/>
  <c r="F8" i="11"/>
  <c r="F22" i="11"/>
  <c r="F30" i="11"/>
  <c r="F14" i="11"/>
  <c r="F21" i="11"/>
  <c r="F29" i="11"/>
  <c r="F13" i="11"/>
  <c r="F20" i="11"/>
  <c r="F28" i="11"/>
  <c r="F18" i="11"/>
  <c r="F26" i="11"/>
  <c r="F12" i="11"/>
  <c r="F19" i="11"/>
  <c r="H18" i="11"/>
  <c r="H26" i="11"/>
  <c r="J27" i="11"/>
  <c r="H17" i="11"/>
  <c r="H25" i="11"/>
  <c r="J26" i="11"/>
  <c r="H20" i="11"/>
  <c r="H10" i="11"/>
  <c r="H16" i="11"/>
  <c r="H24" i="11"/>
  <c r="J25" i="11"/>
  <c r="H13" i="11"/>
  <c r="H28" i="11"/>
  <c r="H6" i="11"/>
  <c r="H9" i="11"/>
  <c r="H23" i="11"/>
  <c r="J24" i="11"/>
  <c r="H8" i="11"/>
  <c r="H7" i="11" s="1"/>
  <c r="H22" i="11"/>
  <c r="J23" i="11"/>
  <c r="H30" i="11"/>
  <c r="H14" i="11"/>
  <c r="H21" i="11"/>
  <c r="J22" i="11"/>
  <c r="H29" i="11"/>
  <c r="H12" i="11"/>
  <c r="H19" i="11"/>
  <c r="J20" i="11"/>
  <c r="H27" i="11"/>
  <c r="J28" i="11"/>
  <c r="N14" i="11"/>
  <c r="N21" i="11"/>
  <c r="N29" i="11"/>
  <c r="N9" i="11"/>
  <c r="N6" i="11"/>
  <c r="N13" i="11"/>
  <c r="N20" i="11"/>
  <c r="N28" i="11"/>
  <c r="N11" i="11"/>
  <c r="N12" i="11"/>
  <c r="N19" i="11"/>
  <c r="N27" i="11"/>
  <c r="N18" i="11"/>
  <c r="N26" i="11"/>
  <c r="N17" i="11"/>
  <c r="N25" i="11"/>
  <c r="N10" i="11"/>
  <c r="N16" i="11"/>
  <c r="N24" i="11"/>
  <c r="N23" i="11"/>
  <c r="N8" i="11"/>
  <c r="N22" i="11"/>
  <c r="N30" i="11"/>
  <c r="D20" i="10"/>
  <c r="D11" i="10"/>
  <c r="P8" i="11"/>
  <c r="P22" i="11"/>
  <c r="P30" i="11"/>
  <c r="P24" i="11"/>
  <c r="P7" i="11"/>
  <c r="P14" i="11"/>
  <c r="P21" i="11"/>
  <c r="P29" i="11"/>
  <c r="P13" i="11"/>
  <c r="P20" i="11"/>
  <c r="P28" i="11"/>
  <c r="P10" i="11"/>
  <c r="P6" i="11"/>
  <c r="P12" i="11"/>
  <c r="P19" i="11"/>
  <c r="P27" i="11"/>
  <c r="P11" i="11"/>
  <c r="P18" i="11"/>
  <c r="P26" i="11"/>
  <c r="P17" i="11"/>
  <c r="P25" i="11"/>
  <c r="P9" i="11"/>
  <c r="P23" i="11"/>
  <c r="P16" i="11"/>
  <c r="D30" i="9"/>
  <c r="D24" i="9"/>
  <c r="D13" i="9"/>
  <c r="D11" i="9" s="1"/>
  <c r="K24" i="10"/>
  <c r="D24" i="10" s="1"/>
  <c r="D25" i="10"/>
  <c r="F10" i="10"/>
  <c r="N15" i="11"/>
  <c r="D15" i="9"/>
  <c r="M10" i="10"/>
  <c r="K10" i="10" s="1"/>
  <c r="AC24" i="10"/>
  <c r="M24" i="10" s="1"/>
  <c r="L29" i="11"/>
  <c r="D25" i="11"/>
  <c r="L21" i="11"/>
  <c r="D17" i="11"/>
  <c r="P15" i="11"/>
  <c r="H15" i="11"/>
  <c r="L14" i="11"/>
  <c r="N7" i="11"/>
  <c r="F7" i="11"/>
  <c r="L6" i="11"/>
  <c r="D6" i="11"/>
  <c r="G63" i="2"/>
  <c r="G48" i="2"/>
  <c r="G43" i="2"/>
  <c r="G38" i="2"/>
  <c r="G33" i="2"/>
  <c r="K27" i="2"/>
  <c r="D22" i="9"/>
  <c r="F11" i="9"/>
  <c r="F10" i="9" s="1"/>
  <c r="D10" i="9" s="1"/>
  <c r="K28" i="10"/>
  <c r="D28" i="10" s="1"/>
  <c r="D27" i="11"/>
  <c r="L23" i="11"/>
  <c r="D19" i="11"/>
  <c r="D12" i="11"/>
  <c r="L9" i="11"/>
  <c r="F48" i="2"/>
  <c r="F43" i="2"/>
  <c r="F33" i="2"/>
  <c r="D16" i="10"/>
  <c r="D28" i="11"/>
  <c r="L24" i="11"/>
  <c r="D20" i="11"/>
  <c r="L16" i="11"/>
  <c r="D13" i="11"/>
  <c r="L10" i="11"/>
  <c r="I6" i="11"/>
  <c r="J7" i="11" s="1"/>
  <c r="G59" i="2"/>
  <c r="D29" i="11"/>
  <c r="L25" i="11"/>
  <c r="D21" i="11"/>
  <c r="L17" i="11"/>
  <c r="D14" i="11"/>
  <c r="D26" i="9"/>
  <c r="D30" i="11"/>
  <c r="L26" i="11"/>
  <c r="D22" i="11"/>
  <c r="L18" i="11"/>
  <c r="D8" i="11"/>
  <c r="L8" i="11"/>
  <c r="L27" i="11"/>
  <c r="D23" i="11"/>
  <c r="L19" i="11"/>
  <c r="L12" i="11"/>
  <c r="D9" i="11"/>
  <c r="D18" i="11"/>
  <c r="D17" i="10"/>
  <c r="L28" i="11"/>
  <c r="D24" i="11"/>
  <c r="L20" i="11"/>
  <c r="D16" i="11"/>
  <c r="L13" i="11"/>
  <c r="D11" i="11"/>
  <c r="H11" i="11" l="1"/>
  <c r="D15" i="10"/>
  <c r="D10" i="10"/>
  <c r="J12" i="11"/>
  <c r="J19" i="11"/>
  <c r="J15" i="11"/>
  <c r="J18" i="11"/>
  <c r="J17" i="11"/>
  <c r="J11" i="11"/>
  <c r="J21" i="11"/>
  <c r="J10" i="11"/>
  <c r="J16" i="11"/>
  <c r="J9" i="11"/>
  <c r="J6" i="11"/>
  <c r="J8" i="11"/>
  <c r="J30" i="11"/>
  <c r="J13" i="11"/>
  <c r="J14" i="11"/>
  <c r="J29" i="11"/>
</calcChain>
</file>

<file path=xl/sharedStrings.xml><?xml version="1.0" encoding="utf-8"?>
<sst xmlns="http://schemas.openxmlformats.org/spreadsheetml/2006/main" count="724" uniqueCount="271">
  <si>
    <t xml:space="preserve">        ・人口密度は、平成25年までは市面積472.71k㎡、平成26年からは472.64k㎡で算出。</t>
    <rPh sb="9" eb="11">
      <t>ジンコウ</t>
    </rPh>
    <rPh sb="11" eb="13">
      <t>ミツド</t>
    </rPh>
    <rPh sb="15" eb="17">
      <t>ヘイセイ</t>
    </rPh>
    <rPh sb="19" eb="20">
      <t>ネン</t>
    </rPh>
    <rPh sb="23" eb="24">
      <t>シ</t>
    </rPh>
    <rPh sb="24" eb="26">
      <t>メンセキ</t>
    </rPh>
    <rPh sb="35" eb="37">
      <t>ヘイセイ</t>
    </rPh>
    <rPh sb="39" eb="40">
      <t>ネン</t>
    </rPh>
    <rPh sb="52" eb="54">
      <t>サンシュツ</t>
    </rPh>
    <phoneticPr fontId="3"/>
  </si>
  <si>
    <t>　（注）・外国人世帯及び外国人の人数を含む。</t>
    <rPh sb="2" eb="3">
      <t>チュウ</t>
    </rPh>
    <rPh sb="5" eb="8">
      <t>ガイコクジン</t>
    </rPh>
    <rPh sb="8" eb="10">
      <t>セタイ</t>
    </rPh>
    <rPh sb="10" eb="11">
      <t>オヨ</t>
    </rPh>
    <rPh sb="12" eb="15">
      <t>ガイコクジン</t>
    </rPh>
    <rPh sb="16" eb="18">
      <t>ニンズウ</t>
    </rPh>
    <rPh sb="19" eb="20">
      <t>フク</t>
    </rPh>
    <phoneticPr fontId="3"/>
  </si>
  <si>
    <t>　資料：市市民課</t>
    <rPh sb="1" eb="3">
      <t>シリョウ</t>
    </rPh>
    <rPh sb="4" eb="5">
      <t>シ</t>
    </rPh>
    <rPh sb="5" eb="8">
      <t>シミンカ</t>
    </rPh>
    <phoneticPr fontId="3"/>
  </si>
  <si>
    <t>令和5年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</si>
  <si>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</si>
  <si>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</si>
  <si>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</si>
  <si>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</si>
  <si>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平成30年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</si>
  <si>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</si>
  <si>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</si>
  <si>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</si>
  <si>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</si>
  <si>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</si>
  <si>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</si>
  <si>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</si>
  <si>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㎢</t>
    <phoneticPr fontId="3"/>
  </si>
  <si>
    <t>平成22年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</si>
  <si>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</si>
  <si>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美祢市面積</t>
    <rPh sb="0" eb="3">
      <t>ミネシ</t>
    </rPh>
    <rPh sb="3" eb="5">
      <t>メンセキ</t>
    </rPh>
    <phoneticPr fontId="3"/>
  </si>
  <si>
    <t>世帯員</t>
    <rPh sb="0" eb="3">
      <t>セタイイン</t>
    </rPh>
    <phoneticPr fontId="3"/>
  </si>
  <si>
    <t>（１k㎡当り）</t>
    <rPh sb="4" eb="5">
      <t>アタ</t>
    </rPh>
    <phoneticPr fontId="3"/>
  </si>
  <si>
    <t>当　り</t>
    <rPh sb="0" eb="1">
      <t>アタ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</si>
  <si>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</si>
  <si>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</si>
  <si>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</si>
  <si>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人口密度</t>
    <rPh sb="0" eb="2">
      <t>ジンコウ</t>
    </rPh>
    <rPh sb="2" eb="4">
      <t>ミツド</t>
    </rPh>
    <phoneticPr fontId="3"/>
  </si>
  <si>
    <t>1世帯</t>
    <rPh sb="1" eb="3">
      <t>セタイ</t>
    </rPh>
    <phoneticPr fontId="3"/>
  </si>
  <si>
    <t>人口</t>
    <rPh sb="0" eb="2">
      <t>ジンコウ</t>
    </rPh>
    <phoneticPr fontId="3"/>
  </si>
  <si>
    <t>世帯数</t>
    <rPh sb="0" eb="3">
      <t>セタイスウ</t>
    </rPh>
    <phoneticPr fontId="3"/>
  </si>
  <si>
    <t>年次</t>
    <rPh sb="0" eb="2">
      <t>ネンジ</t>
    </rPh>
    <phoneticPr fontId="3"/>
  </si>
  <si>
    <t>（各年10月1日）</t>
    <rPh sb="1" eb="3">
      <t>カクネン</t>
    </rPh>
    <rPh sb="5" eb="6">
      <t>ガツ</t>
    </rPh>
    <rPh sb="7" eb="8">
      <t>ニチ</t>
    </rPh>
    <phoneticPr fontId="3"/>
  </si>
  <si>
    <t>（単位：人、世帯）</t>
    <rPh sb="1" eb="3">
      <t>タンイ</t>
    </rPh>
    <rPh sb="4" eb="5">
      <t>ヒト</t>
    </rPh>
    <rPh sb="6" eb="8">
      <t>セタイ</t>
    </rPh>
    <phoneticPr fontId="3"/>
  </si>
  <si>
    <t>６．世帯数・人口</t>
    <rPh sb="2" eb="5">
      <t>セタイスウ</t>
    </rPh>
    <rPh sb="6" eb="8">
      <t>ジンコウ</t>
    </rPh>
    <phoneticPr fontId="3"/>
  </si>
  <si>
    <t>人口</t>
    <rPh sb="0" eb="1">
      <t>ヒト</t>
    </rPh>
    <rPh sb="1" eb="2">
      <t>クチ</t>
    </rPh>
    <phoneticPr fontId="3"/>
  </si>
  <si>
    <t>　資料：総務省統計局「国勢調査」</t>
    <rPh sb="1" eb="3">
      <t>シリョウ</t>
    </rPh>
    <rPh sb="4" eb="7">
      <t>ソウムショウ</t>
    </rPh>
    <rPh sb="7" eb="10">
      <t>トウケイキョク</t>
    </rPh>
    <rPh sb="11" eb="13">
      <t>コクセイ</t>
    </rPh>
    <rPh sb="13" eb="15">
      <t>チョウサ</t>
    </rPh>
    <phoneticPr fontId="3"/>
  </si>
  <si>
    <t>秋芳地域</t>
    <rPh sb="0" eb="1">
      <t>シュウホウ</t>
    </rPh>
    <rPh sb="2" eb="4">
      <t>チイキ</t>
    </rPh>
    <phoneticPr fontId="3"/>
  </si>
  <si>
    <t>美東地域</t>
    <rPh sb="0" eb="1">
      <t>ミトウ</t>
    </rPh>
    <rPh sb="2" eb="4">
      <t>チイキ</t>
    </rPh>
    <phoneticPr fontId="3"/>
  </si>
  <si>
    <t>美祢地域</t>
    <rPh sb="0" eb="1">
      <t>ミネ</t>
    </rPh>
    <rPh sb="2" eb="4">
      <t>チイキ</t>
    </rPh>
    <phoneticPr fontId="3"/>
  </si>
  <si>
    <t>令和2年</t>
    <rPh sb="0" eb="1">
      <t>レイワ</t>
    </rPh>
    <rPh sb="2" eb="3">
      <t>ネン</t>
    </rPh>
    <phoneticPr fontId="3"/>
  </si>
  <si>
    <t>旧秋芳町</t>
    <rPh sb="0" eb="3">
      <t>キュウシュウホウ</t>
    </rPh>
    <rPh sb="3" eb="4">
      <t>チョウ</t>
    </rPh>
    <phoneticPr fontId="3"/>
  </si>
  <si>
    <t>旧美東町</t>
    <rPh sb="0" eb="1">
      <t>キュウ</t>
    </rPh>
    <rPh sb="1" eb="3">
      <t>ミトウ</t>
    </rPh>
    <rPh sb="3" eb="4">
      <t>チョウ</t>
    </rPh>
    <phoneticPr fontId="3"/>
  </si>
  <si>
    <t>旧美祢市</t>
    <rPh sb="0" eb="1">
      <t>キュウ</t>
    </rPh>
    <rPh sb="1" eb="3">
      <t>ミネ</t>
    </rPh>
    <rPh sb="3" eb="4">
      <t>シ</t>
    </rPh>
    <phoneticPr fontId="3"/>
  </si>
  <si>
    <t>平成17年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</si>
  <si>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</si>
  <si>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 7年</t>
    <rPh sb="0" eb="2">
      <t>ヘイセイ</t>
    </rPh>
    <rPh sb="4" eb="5">
      <t>ネン</t>
    </rPh>
    <phoneticPr fontId="3"/>
  </si>
  <si>
    <t>平成 2年</t>
    <rPh sb="0" eb="2">
      <t>ヘイセイ</t>
    </rPh>
    <rPh sb="4" eb="5">
      <t>ネン</t>
    </rPh>
    <phoneticPr fontId="3"/>
  </si>
  <si>
    <t>　　27</t>
    <phoneticPr fontId="3"/>
  </si>
  <si>
    <t>　　22</t>
    <phoneticPr fontId="3"/>
  </si>
  <si>
    <t>　  17</t>
    <phoneticPr fontId="3"/>
  </si>
  <si>
    <t>　  12</t>
    <phoneticPr fontId="3"/>
  </si>
  <si>
    <t>昭和60年</t>
    <rPh sb="0" eb="2">
      <t>ショウワ</t>
    </rPh>
    <rPh sb="4" eb="5">
      <t>ネン</t>
    </rPh>
    <phoneticPr fontId="3"/>
  </si>
  <si>
    <t>　 　7</t>
    <phoneticPr fontId="3"/>
  </si>
  <si>
    <t>　　60</t>
  </si>
  <si>
    <t>　　55</t>
  </si>
  <si>
    <t>　　50</t>
  </si>
  <si>
    <t>昭和55年</t>
    <rPh sb="0" eb="2">
      <t>ショウワ</t>
    </rPh>
    <rPh sb="4" eb="5">
      <t>ネン</t>
    </rPh>
    <phoneticPr fontId="3"/>
  </si>
  <si>
    <t>　　45</t>
  </si>
  <si>
    <t>昭和40年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</si>
  <si>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</si>
  <si>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</si>
  <si>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面積</t>
    <rPh sb="0" eb="2">
      <t>メンセキ</t>
    </rPh>
    <phoneticPr fontId="3"/>
  </si>
  <si>
    <t>７．地域別世帯数・人口</t>
    <rPh sb="2" eb="4">
      <t>チイキ</t>
    </rPh>
    <rPh sb="4" eb="5">
      <t>ベツ</t>
    </rPh>
    <rPh sb="5" eb="8">
      <t>セタイスウ</t>
    </rPh>
    <rPh sb="9" eb="11">
      <t>ジンコウ</t>
    </rPh>
    <phoneticPr fontId="3"/>
  </si>
  <si>
    <t>令和 2年</t>
    <rPh sb="0" eb="2">
      <t>レイワ</t>
    </rPh>
    <phoneticPr fontId="3"/>
  </si>
  <si>
    <t>　　27年</t>
    <rPh sb="3" eb="4">
      <t>ネン</t>
    </rPh>
    <phoneticPr fontId="3"/>
  </si>
  <si>
    <t>　　22年</t>
    <rPh sb="4" eb="5">
      <t>ネン</t>
    </rPh>
    <phoneticPr fontId="3"/>
  </si>
  <si>
    <t>　　17年</t>
    <rPh sb="4" eb="5">
      <t>ネン</t>
    </rPh>
    <phoneticPr fontId="3"/>
  </si>
  <si>
    <t>平成12年</t>
    <rPh sb="4" eb="5">
      <t>ネン</t>
    </rPh>
    <phoneticPr fontId="3"/>
  </si>
  <si>
    <t>西厚保町</t>
    <rPh sb="0" eb="1">
      <t>ニシ</t>
    </rPh>
    <rPh sb="1" eb="3">
      <t>アツ</t>
    </rPh>
    <rPh sb="3" eb="4">
      <t>チョウ</t>
    </rPh>
    <phoneticPr fontId="3"/>
  </si>
  <si>
    <t>平成 7年</t>
    <rPh sb="4" eb="5">
      <t>ネン</t>
    </rPh>
    <phoneticPr fontId="3"/>
  </si>
  <si>
    <t>　　27年</t>
    <rPh sb="4" eb="5">
      <t>ネン</t>
    </rPh>
    <phoneticPr fontId="3"/>
  </si>
  <si>
    <t>東厚保町</t>
    <rPh sb="0" eb="1">
      <t>ヒガシ</t>
    </rPh>
    <rPh sb="1" eb="3">
      <t>アツ</t>
    </rPh>
    <rPh sb="3" eb="4">
      <t>チョウ</t>
    </rPh>
    <phoneticPr fontId="3"/>
  </si>
  <si>
    <t>於福町</t>
    <rPh sb="0" eb="2">
      <t>オフク</t>
    </rPh>
    <rPh sb="2" eb="3">
      <t>チョウ</t>
    </rPh>
    <phoneticPr fontId="3"/>
  </si>
  <si>
    <t>豊田前町</t>
    <rPh sb="0" eb="2">
      <t>トヨタ</t>
    </rPh>
    <rPh sb="2" eb="4">
      <t>マエチョウ</t>
    </rPh>
    <phoneticPr fontId="3"/>
  </si>
  <si>
    <t>伊佐町</t>
    <rPh sb="0" eb="2">
      <t>イサ</t>
    </rPh>
    <rPh sb="2" eb="3">
      <t>チョウ</t>
    </rPh>
    <phoneticPr fontId="3"/>
  </si>
  <si>
    <t>大嶺町</t>
    <rPh sb="0" eb="2">
      <t>オオミネ</t>
    </rPh>
    <rPh sb="2" eb="3">
      <t>チョウ</t>
    </rPh>
    <phoneticPr fontId="3"/>
  </si>
  <si>
    <t>美祢地域計</t>
    <rPh sb="0" eb="2">
      <t>ミネ</t>
    </rPh>
    <rPh sb="2" eb="4">
      <t>チイキ</t>
    </rPh>
    <rPh sb="4" eb="5">
      <t>ケイ</t>
    </rPh>
    <phoneticPr fontId="3"/>
  </si>
  <si>
    <t>地　　　区</t>
    <rPh sb="0" eb="1">
      <t>チ</t>
    </rPh>
    <rPh sb="4" eb="5">
      <t>ク</t>
    </rPh>
    <phoneticPr fontId="3"/>
  </si>
  <si>
    <t>８．地区別世帯数・人口(１)</t>
    <rPh sb="2" eb="4">
      <t>チク</t>
    </rPh>
    <rPh sb="4" eb="5">
      <t>ベツ</t>
    </rPh>
    <rPh sb="5" eb="8">
      <t>セタイスウ</t>
    </rPh>
    <rPh sb="9" eb="11">
      <t>ジンコウ</t>
    </rPh>
    <phoneticPr fontId="3"/>
  </si>
  <si>
    <t>真長田</t>
    <rPh sb="0" eb="1">
      <t>マ</t>
    </rPh>
    <rPh sb="1" eb="3">
      <t>ナガタ</t>
    </rPh>
    <phoneticPr fontId="3"/>
  </si>
  <si>
    <t xml:space="preserve"> 　　7年</t>
    <rPh sb="4" eb="5">
      <t>ネン</t>
    </rPh>
    <phoneticPr fontId="3"/>
  </si>
  <si>
    <t>綾木</t>
    <rPh sb="0" eb="1">
      <t>アヤ</t>
    </rPh>
    <rPh sb="1" eb="2">
      <t>キ</t>
    </rPh>
    <phoneticPr fontId="3"/>
  </si>
  <si>
    <t>大田</t>
    <rPh sb="0" eb="2">
      <t>オオダ</t>
    </rPh>
    <phoneticPr fontId="3"/>
  </si>
  <si>
    <t>赤郷</t>
    <rPh sb="0" eb="1">
      <t>アカ</t>
    </rPh>
    <rPh sb="1" eb="2">
      <t>ゴウ</t>
    </rPh>
    <phoneticPr fontId="3"/>
  </si>
  <si>
    <t>美東地域計</t>
    <rPh sb="0" eb="2">
      <t>ミトウ</t>
    </rPh>
    <rPh sb="2" eb="4">
      <t>チイキ</t>
    </rPh>
    <rPh sb="4" eb="5">
      <t>ケイ</t>
    </rPh>
    <phoneticPr fontId="3"/>
  </si>
  <si>
    <t>８．地区別世帯数・人口(２)</t>
    <rPh sb="2" eb="4">
      <t>チク</t>
    </rPh>
    <rPh sb="4" eb="5">
      <t>ベツ</t>
    </rPh>
    <rPh sb="5" eb="8">
      <t>セタイスウ</t>
    </rPh>
    <rPh sb="9" eb="11">
      <t>ジンコウ</t>
    </rPh>
    <phoneticPr fontId="3"/>
  </si>
  <si>
    <t>岩永</t>
    <rPh sb="0" eb="2">
      <t>イワナガ</t>
    </rPh>
    <phoneticPr fontId="3"/>
  </si>
  <si>
    <t>秋吉</t>
    <rPh sb="0" eb="2">
      <t>アキヨシ</t>
    </rPh>
    <phoneticPr fontId="3"/>
  </si>
  <si>
    <t>別府</t>
    <rPh sb="0" eb="2">
      <t>ベップ</t>
    </rPh>
    <phoneticPr fontId="3"/>
  </si>
  <si>
    <t>共和</t>
    <rPh sb="0" eb="2">
      <t>キョウワ</t>
    </rPh>
    <phoneticPr fontId="3"/>
  </si>
  <si>
    <t>秋芳地域計</t>
    <rPh sb="0" eb="2">
      <t>シュウホウ</t>
    </rPh>
    <rPh sb="2" eb="4">
      <t>チイキ</t>
    </rPh>
    <rPh sb="4" eb="5">
      <t>ケイ</t>
    </rPh>
    <phoneticPr fontId="3"/>
  </si>
  <si>
    <t>８．地区別世帯数・人口(３)</t>
    <rPh sb="2" eb="4">
      <t>チク</t>
    </rPh>
    <rPh sb="4" eb="5">
      <t>ベツ</t>
    </rPh>
    <rPh sb="5" eb="8">
      <t>セタイスウ</t>
    </rPh>
    <rPh sb="9" eb="11">
      <t>ジンコウ</t>
    </rPh>
    <phoneticPr fontId="3"/>
  </si>
  <si>
    <t>　（注）・平成17年以前の数値は旧市町（旧美祢市、旧美東町、旧秋芳町）の合計値を記載。</t>
    <rPh sb="2" eb="3">
      <t>チュウ</t>
    </rPh>
    <rPh sb="5" eb="7">
      <t>ヘイセイ</t>
    </rPh>
    <rPh sb="9" eb="10">
      <t>ネン</t>
    </rPh>
    <rPh sb="10" eb="12">
      <t>イゼン</t>
    </rPh>
    <rPh sb="13" eb="15">
      <t>スウチ</t>
    </rPh>
    <rPh sb="16" eb="17">
      <t>キュウ</t>
    </rPh>
    <rPh sb="17" eb="19">
      <t>シマチ</t>
    </rPh>
    <rPh sb="20" eb="21">
      <t>キュウ</t>
    </rPh>
    <rPh sb="21" eb="24">
      <t>ミネシ</t>
    </rPh>
    <rPh sb="25" eb="26">
      <t>キュウ</t>
    </rPh>
    <rPh sb="26" eb="29">
      <t>ミトウチョウ</t>
    </rPh>
    <rPh sb="30" eb="31">
      <t>キュウ</t>
    </rPh>
    <rPh sb="31" eb="34">
      <t>シュウホウチョウ</t>
    </rPh>
    <rPh sb="36" eb="39">
      <t>ゴウケイチ</t>
    </rPh>
    <rPh sb="40" eb="42">
      <t>キサイ</t>
    </rPh>
    <phoneticPr fontId="3"/>
  </si>
  <si>
    <t>　資料：総務省統計局　「国勢調査」</t>
    <rPh sb="1" eb="3">
      <t>シリョウ</t>
    </rPh>
    <rPh sb="4" eb="7">
      <t>ソウムショウ</t>
    </rPh>
    <rPh sb="7" eb="10">
      <t>トウケイキョク</t>
    </rPh>
    <rPh sb="12" eb="14">
      <t>コクセイ</t>
    </rPh>
    <rPh sb="14" eb="16">
      <t>チョウサ</t>
    </rPh>
    <phoneticPr fontId="3"/>
  </si>
  <si>
    <t>－</t>
    <phoneticPr fontId="3"/>
  </si>
  <si>
    <t>－</t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</si>
  <si>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</si>
  <si>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</si>
  <si>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 xml:space="preserve"> 15歳未満</t>
    <rPh sb="3" eb="4">
      <t>サイ</t>
    </rPh>
    <rPh sb="4" eb="6">
      <t>ミマン</t>
    </rPh>
    <phoneticPr fontId="3"/>
  </si>
  <si>
    <t>3階層比</t>
    <rPh sb="1" eb="3">
      <t>カイソウ</t>
    </rPh>
    <rPh sb="3" eb="4">
      <t>ヒ</t>
    </rPh>
    <phoneticPr fontId="3"/>
  </si>
  <si>
    <t>年齢不詳</t>
    <rPh sb="0" eb="2">
      <t>ネンレイ</t>
    </rPh>
    <rPh sb="2" eb="4">
      <t>フショウ</t>
    </rPh>
    <phoneticPr fontId="3"/>
  </si>
  <si>
    <t xml:space="preserve">   </t>
    <phoneticPr fontId="3"/>
  </si>
  <si>
    <t xml:space="preserve">   </t>
  </si>
  <si>
    <t xml:space="preserve">100～  </t>
    <phoneticPr fontId="3"/>
  </si>
  <si>
    <t>95～99</t>
    <phoneticPr fontId="3"/>
  </si>
  <si>
    <t>90～94</t>
    <phoneticPr fontId="3"/>
  </si>
  <si>
    <t>85～89</t>
    <phoneticPr fontId="3"/>
  </si>
  <si>
    <t>80～84</t>
    <phoneticPr fontId="3"/>
  </si>
  <si>
    <t>75～79</t>
    <phoneticPr fontId="3"/>
  </si>
  <si>
    <t>70～74</t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</si>
  <si>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</si>
  <si>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</si>
  <si>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</si>
  <si>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</si>
  <si>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</si>
  <si>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</si>
  <si>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</si>
  <si>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</si>
  <si>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</si>
  <si>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</si>
  <si>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15～19</t>
    <phoneticPr fontId="3"/>
  </si>
  <si>
    <t>10～14</t>
    <phoneticPr fontId="3"/>
  </si>
  <si>
    <t>　5～ 9</t>
    <phoneticPr fontId="3"/>
  </si>
  <si>
    <t>　0～ 4</t>
    <phoneticPr fontId="3"/>
  </si>
  <si>
    <t>総　　数</t>
    <rPh sb="0" eb="1">
      <t>フサ</t>
    </rPh>
    <rPh sb="3" eb="4">
      <t>カズ</t>
    </rPh>
    <phoneticPr fontId="3"/>
  </si>
  <si>
    <t>旧秋芳町</t>
    <rPh sb="0" eb="1">
      <t>キュウ</t>
    </rPh>
    <rPh sb="1" eb="4">
      <t>シュウホウチョウ</t>
    </rPh>
    <phoneticPr fontId="3"/>
  </si>
  <si>
    <t>旧美東町</t>
    <rPh sb="0" eb="1">
      <t>キュウ</t>
    </rPh>
    <rPh sb="1" eb="4">
      <t>ミトウチョウ</t>
    </rPh>
    <phoneticPr fontId="3"/>
  </si>
  <si>
    <t>旧美祢市</t>
    <rPh sb="0" eb="1">
      <t>キュウ</t>
    </rPh>
    <rPh sb="1" eb="4">
      <t>ミネシ</t>
    </rPh>
    <phoneticPr fontId="3"/>
  </si>
  <si>
    <t>平成27年</t>
  </si>
  <si>
    <t>旧秋芳町</t>
  </si>
  <si>
    <t>旧美東町</t>
  </si>
  <si>
    <t>旧美祢市</t>
  </si>
  <si>
    <t>平成22年</t>
  </si>
  <si>
    <t>平成17年</t>
  </si>
  <si>
    <t>平成12年</t>
  </si>
  <si>
    <t>平成7年</t>
  </si>
  <si>
    <r>
      <t xml:space="preserve">年　　　齢
</t>
    </r>
    <r>
      <rPr>
        <sz val="10"/>
        <rFont val="ＭＳ 明朝"/>
        <family val="1"/>
        <charset val="128"/>
      </rPr>
      <t>（5歳階級）</t>
    </r>
    <rPh sb="0" eb="1">
      <t>トシ</t>
    </rPh>
    <rPh sb="4" eb="5">
      <t>ヨワイ</t>
    </rPh>
    <rPh sb="8" eb="9">
      <t>サイ</t>
    </rPh>
    <rPh sb="9" eb="11">
      <t>カイキュウ</t>
    </rPh>
    <phoneticPr fontId="3"/>
  </si>
  <si>
    <t>（単位：人）</t>
    <rPh sb="1" eb="3">
      <t>タンイ</t>
    </rPh>
    <rPh sb="4" eb="5">
      <t>ヒト</t>
    </rPh>
    <phoneticPr fontId="3"/>
  </si>
  <si>
    <t>９．年齢別（5歳階級）人口</t>
    <rPh sb="2" eb="4">
      <t>ネンレイ</t>
    </rPh>
    <rPh sb="4" eb="5">
      <t>ベツ</t>
    </rPh>
    <rPh sb="7" eb="8">
      <t>サイ</t>
    </rPh>
    <rPh sb="8" eb="10">
      <t>カイキュウ</t>
    </rPh>
    <rPh sb="11" eb="13">
      <t>ジンコウ</t>
    </rPh>
    <phoneticPr fontId="3"/>
  </si>
  <si>
    <t>-</t>
  </si>
  <si>
    <t>100～　</t>
    <phoneticPr fontId="3"/>
  </si>
  <si>
    <t>94～99</t>
    <phoneticPr fontId="3"/>
  </si>
  <si>
    <t>総　　　数</t>
    <rPh sb="0" eb="1">
      <t>フサ</t>
    </rPh>
    <rPh sb="4" eb="5">
      <t>カズ</t>
    </rPh>
    <phoneticPr fontId="3"/>
  </si>
  <si>
    <t>秋芳町</t>
    <rPh sb="0" eb="2">
      <t>シュウホウ</t>
    </rPh>
    <rPh sb="2" eb="3">
      <t>チョウ</t>
    </rPh>
    <phoneticPr fontId="3"/>
  </si>
  <si>
    <t>美東町</t>
    <rPh sb="0" eb="2">
      <t>ミトウ</t>
    </rPh>
    <rPh sb="2" eb="3">
      <t>チョウ</t>
    </rPh>
    <phoneticPr fontId="3"/>
  </si>
  <si>
    <t>年　　　齢
（5歳階級）</t>
    <rPh sb="0" eb="1">
      <t>トシ</t>
    </rPh>
    <rPh sb="4" eb="5">
      <t>ヨワイ</t>
    </rPh>
    <rPh sb="8" eb="9">
      <t>サイ</t>
    </rPh>
    <rPh sb="9" eb="11">
      <t>カイキュウ</t>
    </rPh>
    <phoneticPr fontId="3"/>
  </si>
  <si>
    <t>（令和2年10月1日）</t>
    <rPh sb="1" eb="3">
      <t>レイワ</t>
    </rPh>
    <rPh sb="4" eb="5">
      <t>ネン</t>
    </rPh>
    <rPh sb="7" eb="8">
      <t>ガツ</t>
    </rPh>
    <rPh sb="9" eb="10">
      <t>ニチ</t>
    </rPh>
    <phoneticPr fontId="3"/>
  </si>
  <si>
    <t>１０．地区別・年齢別（5歳階級）人口</t>
    <rPh sb="3" eb="5">
      <t>チク</t>
    </rPh>
    <rPh sb="5" eb="6">
      <t>ベツ</t>
    </rPh>
    <rPh sb="7" eb="9">
      <t>ネンレイ</t>
    </rPh>
    <rPh sb="9" eb="10">
      <t>ベツ</t>
    </rPh>
    <rPh sb="12" eb="13">
      <t>サイ</t>
    </rPh>
    <rPh sb="13" eb="15">
      <t>カイキュウ</t>
    </rPh>
    <rPh sb="16" eb="18">
      <t>ジンコウ</t>
    </rPh>
    <phoneticPr fontId="3"/>
  </si>
  <si>
    <r>
      <t>　（注）・平成17年以前の数値は旧市町（</t>
    </r>
    <r>
      <rPr>
        <sz val="9"/>
        <rFont val="ＭＳ 明朝"/>
        <family val="1"/>
        <charset val="128"/>
      </rPr>
      <t>旧美祢市、旧美東町、旧秋芳町</t>
    </r>
    <r>
      <rPr>
        <sz val="11"/>
        <rFont val="ＭＳ 明朝"/>
        <family val="1"/>
        <charset val="128"/>
      </rPr>
      <t>）の合計値を記載。</t>
    </r>
    <rPh sb="2" eb="3">
      <t>チュウ</t>
    </rPh>
    <rPh sb="5" eb="7">
      <t>ヘイセイ</t>
    </rPh>
    <rPh sb="9" eb="10">
      <t>ネン</t>
    </rPh>
    <rPh sb="10" eb="12">
      <t>イゼン</t>
    </rPh>
    <rPh sb="13" eb="15">
      <t>スウチ</t>
    </rPh>
    <rPh sb="16" eb="17">
      <t>キュウ</t>
    </rPh>
    <rPh sb="17" eb="19">
      <t>シマチ</t>
    </rPh>
    <rPh sb="20" eb="21">
      <t>キュウ</t>
    </rPh>
    <rPh sb="21" eb="24">
      <t>ミネシ</t>
    </rPh>
    <rPh sb="25" eb="26">
      <t>キュウ</t>
    </rPh>
    <rPh sb="26" eb="29">
      <t>ミトウチョウ</t>
    </rPh>
    <rPh sb="30" eb="31">
      <t>キュウ</t>
    </rPh>
    <rPh sb="31" eb="34">
      <t>シュウホウチョウ</t>
    </rPh>
    <rPh sb="36" eb="39">
      <t>ゴウケイチ</t>
    </rPh>
    <rPh sb="40" eb="42">
      <t>キサイ</t>
    </rPh>
    <phoneticPr fontId="3"/>
  </si>
  <si>
    <t>平成7年</t>
    <rPh sb="0" eb="2">
      <t>ヘイセイ</t>
    </rPh>
    <rPh sb="3" eb="4">
      <t>ネン</t>
    </rPh>
    <phoneticPr fontId="3"/>
  </si>
  <si>
    <t>平成2年</t>
    <rPh sb="0" eb="2">
      <t>ヘイセイ</t>
    </rPh>
    <rPh sb="3" eb="4">
      <t>ネン</t>
    </rPh>
    <phoneticPr fontId="3"/>
  </si>
  <si>
    <t>不詳</t>
    <rPh sb="0" eb="2">
      <t>フショウ</t>
    </rPh>
    <phoneticPr fontId="3"/>
  </si>
  <si>
    <t>家族従業者</t>
    <rPh sb="0" eb="2">
      <t>カゾク</t>
    </rPh>
    <rPh sb="2" eb="5">
      <t>ジュウギョウシャ</t>
    </rPh>
    <phoneticPr fontId="3"/>
  </si>
  <si>
    <t>自営業主</t>
    <rPh sb="0" eb="3">
      <t>ジエイギョウ</t>
    </rPh>
    <rPh sb="3" eb="4">
      <t>シュ</t>
    </rPh>
    <phoneticPr fontId="3"/>
  </si>
  <si>
    <t>雇用者</t>
    <rPh sb="0" eb="3">
      <t>コヨウシャ</t>
    </rPh>
    <phoneticPr fontId="3"/>
  </si>
  <si>
    <t>年　　次</t>
    <rPh sb="0" eb="1">
      <t>トシ</t>
    </rPh>
    <rPh sb="3" eb="4">
      <t>ツギ</t>
    </rPh>
    <phoneticPr fontId="3"/>
  </si>
  <si>
    <t>　　　（15歳以上）</t>
    <rPh sb="6" eb="7">
      <t>サイ</t>
    </rPh>
    <rPh sb="7" eb="9">
      <t>イジョウ</t>
    </rPh>
    <phoneticPr fontId="3"/>
  </si>
  <si>
    <t>１２．産業就業者の従業上の地位</t>
    <rPh sb="3" eb="5">
      <t>サンギョウ</t>
    </rPh>
    <rPh sb="5" eb="8">
      <t>シュウギョウシャ</t>
    </rPh>
    <rPh sb="9" eb="11">
      <t>ジュウギョウ</t>
    </rPh>
    <rPh sb="11" eb="12">
      <t>ジョウ</t>
    </rPh>
    <rPh sb="13" eb="15">
      <t>チイ</t>
    </rPh>
    <phoneticPr fontId="3"/>
  </si>
  <si>
    <t>　資料：県統計分析課　「山口県人口移動統計調査結果概要」</t>
    <rPh sb="1" eb="3">
      <t>シリョウ</t>
    </rPh>
    <rPh sb="4" eb="5">
      <t>ケン</t>
    </rPh>
    <rPh sb="5" eb="7">
      <t>トウケイ</t>
    </rPh>
    <rPh sb="7" eb="9">
      <t>ブンセキ</t>
    </rPh>
    <rPh sb="9" eb="10">
      <t>カ</t>
    </rPh>
    <phoneticPr fontId="3"/>
  </si>
  <si>
    <t>令和5年</t>
    <rPh sb="0" eb="1">
      <t>レイワ</t>
    </rPh>
    <rPh sb="3" eb="4">
      <t>ネン</t>
    </rPh>
    <phoneticPr fontId="3"/>
  </si>
  <si>
    <t>令和4年</t>
    <rPh sb="0" eb="1">
      <t>レイワ</t>
    </rPh>
    <rPh sb="3" eb="4">
      <t>ネン</t>
    </rPh>
    <phoneticPr fontId="3"/>
  </si>
  <si>
    <t>令和3年</t>
    <rPh sb="0" eb="1">
      <t>レイワ</t>
    </rPh>
    <rPh sb="3" eb="4">
      <t>ネン</t>
    </rPh>
    <phoneticPr fontId="3"/>
  </si>
  <si>
    <t>令和元年</t>
    <rPh sb="0" eb="1">
      <t>レイワ</t>
    </rPh>
    <rPh sb="1" eb="3">
      <t>ガンエン</t>
    </rPh>
    <phoneticPr fontId="3"/>
  </si>
  <si>
    <t>平成30年</t>
    <rPh sb="0" eb="1">
      <t>ヘイセイ</t>
    </rPh>
    <phoneticPr fontId="3"/>
  </si>
  <si>
    <t>平成29年</t>
    <rPh sb="0" eb="1">
      <t>ヘイセイ</t>
    </rPh>
    <phoneticPr fontId="3"/>
  </si>
  <si>
    <t>平成28年</t>
    <rPh sb="0" eb="1">
      <t>ヘイセイ</t>
    </rPh>
    <rPh sb="3" eb="4">
      <t>ネン</t>
    </rPh>
    <phoneticPr fontId="3"/>
  </si>
  <si>
    <t>平成27年</t>
    <rPh sb="0" eb="1">
      <t>ヘイセイ</t>
    </rPh>
    <rPh sb="3" eb="4">
      <t>ネン</t>
    </rPh>
    <phoneticPr fontId="3"/>
  </si>
  <si>
    <t>平成26年</t>
    <rPh sb="0" eb="1">
      <t>ヘイセイ</t>
    </rPh>
    <rPh sb="3" eb="4">
      <t>ネン</t>
    </rPh>
    <phoneticPr fontId="3"/>
  </si>
  <si>
    <t>平成25年</t>
    <rPh sb="0" eb="1">
      <t>ヘイセイ</t>
    </rPh>
    <rPh sb="3" eb="4">
      <t>ネン</t>
    </rPh>
    <phoneticPr fontId="3"/>
  </si>
  <si>
    <t>平成24年</t>
    <rPh sb="0" eb="1">
      <t>ヘイセイ</t>
    </rPh>
    <rPh sb="3" eb="4">
      <t>ネン</t>
    </rPh>
    <phoneticPr fontId="3"/>
  </si>
  <si>
    <t>平成23年</t>
    <rPh sb="0" eb="1">
      <t>ヘイセイ</t>
    </rPh>
    <rPh sb="3" eb="4">
      <t>ネン</t>
    </rPh>
    <phoneticPr fontId="3"/>
  </si>
  <si>
    <t>平成22年</t>
    <rPh sb="0" eb="1">
      <t>ヘイセイ</t>
    </rPh>
    <rPh sb="3" eb="4">
      <t>ネン</t>
    </rPh>
    <phoneticPr fontId="3"/>
  </si>
  <si>
    <t>計</t>
    <rPh sb="0" eb="1">
      <t>ケイ</t>
    </rPh>
    <phoneticPr fontId="3"/>
  </si>
  <si>
    <t>社会
増減</t>
    <rPh sb="0" eb="1">
      <t>シャ</t>
    </rPh>
    <rPh sb="1" eb="2">
      <t>カイ</t>
    </rPh>
    <rPh sb="3" eb="4">
      <t>ゾウ</t>
    </rPh>
    <rPh sb="4" eb="5">
      <t>ゲン</t>
    </rPh>
    <phoneticPr fontId="3"/>
  </si>
  <si>
    <t>転　出</t>
    <rPh sb="0" eb="1">
      <t>テン</t>
    </rPh>
    <rPh sb="2" eb="3">
      <t>デ</t>
    </rPh>
    <phoneticPr fontId="3"/>
  </si>
  <si>
    <t>転　入</t>
    <rPh sb="0" eb="1">
      <t>テン</t>
    </rPh>
    <rPh sb="2" eb="3">
      <t>イ</t>
    </rPh>
    <phoneticPr fontId="3"/>
  </si>
  <si>
    <t>自　然
増　減</t>
    <rPh sb="0" eb="1">
      <t>ジ</t>
    </rPh>
    <rPh sb="2" eb="3">
      <t>ゼン</t>
    </rPh>
    <rPh sb="4" eb="5">
      <t>ゾウ</t>
    </rPh>
    <rPh sb="6" eb="7">
      <t>ゲン</t>
    </rPh>
    <phoneticPr fontId="3"/>
  </si>
  <si>
    <t>死　亡</t>
    <rPh sb="0" eb="1">
      <t>シ</t>
    </rPh>
    <rPh sb="2" eb="3">
      <t>ボウ</t>
    </rPh>
    <phoneticPr fontId="3"/>
  </si>
  <si>
    <t>出　生</t>
    <rPh sb="0" eb="1">
      <t>デ</t>
    </rPh>
    <rPh sb="2" eb="3">
      <t>ショウ</t>
    </rPh>
    <phoneticPr fontId="3"/>
  </si>
  <si>
    <t>社会動態</t>
    <rPh sb="0" eb="2">
      <t>シャカイ</t>
    </rPh>
    <rPh sb="2" eb="4">
      <t>ドウタイ</t>
    </rPh>
    <phoneticPr fontId="3"/>
  </si>
  <si>
    <t>自然動態</t>
    <rPh sb="0" eb="2">
      <t>シゼン</t>
    </rPh>
    <rPh sb="2" eb="4">
      <t>ドウタイ</t>
    </rPh>
    <phoneticPr fontId="3"/>
  </si>
  <si>
    <t>年　次</t>
    <rPh sb="0" eb="1">
      <t>トシ</t>
    </rPh>
    <rPh sb="2" eb="3">
      <t>ツギ</t>
    </rPh>
    <phoneticPr fontId="3"/>
  </si>
  <si>
    <t>https://www.pref.yamaguchi.lg.jp/soshiki/22/246963.html</t>
  </si>
  <si>
    <t>参考ぺージ第3,4表</t>
    <rPh sb="0" eb="2">
      <t>サンコウ</t>
    </rPh>
    <phoneticPr fontId="3"/>
  </si>
  <si>
    <t>１１．人口動態</t>
    <rPh sb="3" eb="4">
      <t>ヒト</t>
    </rPh>
    <rPh sb="4" eb="5">
      <t>クチ</t>
    </rPh>
    <rPh sb="5" eb="6">
      <t>ドウ</t>
    </rPh>
    <rPh sb="6" eb="7">
      <t>タイ</t>
    </rPh>
    <phoneticPr fontId="3"/>
  </si>
  <si>
    <t>　</t>
    <phoneticPr fontId="3"/>
  </si>
  <si>
    <t>　　　　・平成17年の山口市は、旧阿東町を含んだ数値を記載。</t>
    <rPh sb="27" eb="29">
      <t>キサイ</t>
    </rPh>
    <phoneticPr fontId="3"/>
  </si>
  <si>
    <r>
      <t>　（注）・平成17年の数値は旧市町（</t>
    </r>
    <r>
      <rPr>
        <sz val="9"/>
        <rFont val="ＭＳ 明朝"/>
        <family val="1"/>
        <charset val="128"/>
      </rPr>
      <t>旧美祢市、旧美東町、旧秋芳町</t>
    </r>
    <r>
      <rPr>
        <sz val="11"/>
        <rFont val="ＭＳ 明朝"/>
        <family val="1"/>
        <charset val="128"/>
      </rPr>
      <t>）の合計値を記載。</t>
    </r>
    <rPh sb="2" eb="3">
      <t>チュウ</t>
    </rPh>
    <rPh sb="5" eb="7">
      <t>ヘイセイ</t>
    </rPh>
    <rPh sb="9" eb="10">
      <t>ネン</t>
    </rPh>
    <rPh sb="11" eb="13">
      <t>スウチ</t>
    </rPh>
    <rPh sb="14" eb="15">
      <t>キュウ</t>
    </rPh>
    <rPh sb="15" eb="17">
      <t>シマチ</t>
    </rPh>
    <rPh sb="18" eb="19">
      <t>キュウ</t>
    </rPh>
    <rPh sb="19" eb="22">
      <t>ミネシ</t>
    </rPh>
    <rPh sb="23" eb="24">
      <t>キュウ</t>
    </rPh>
    <rPh sb="24" eb="27">
      <t>ミトウチョウ</t>
    </rPh>
    <rPh sb="28" eb="29">
      <t>キュウ</t>
    </rPh>
    <rPh sb="29" eb="32">
      <t>シュウホウチョウ</t>
    </rPh>
    <rPh sb="34" eb="37">
      <t>ゴウケイチ</t>
    </rPh>
    <rPh sb="38" eb="40">
      <t>キサイ</t>
    </rPh>
    <phoneticPr fontId="3"/>
  </si>
  <si>
    <t>通学者</t>
    <rPh sb="0" eb="3">
      <t>ツウガクシャ</t>
    </rPh>
    <phoneticPr fontId="3"/>
  </si>
  <si>
    <t>就業者</t>
    <rPh sb="0" eb="3">
      <t>シュウギョウシャ</t>
    </rPh>
    <phoneticPr fontId="3"/>
  </si>
  <si>
    <t xml:space="preserve"> </t>
    <phoneticPr fontId="3"/>
  </si>
  <si>
    <t>秋芳</t>
    <rPh sb="0" eb="2">
      <t>シュウホウ</t>
    </rPh>
    <phoneticPr fontId="3"/>
  </si>
  <si>
    <t>美東</t>
    <rPh sb="0" eb="2">
      <t>ミトウ</t>
    </rPh>
    <phoneticPr fontId="3"/>
  </si>
  <si>
    <t>美祢</t>
    <rPh sb="0" eb="2">
      <t>ミネ</t>
    </rPh>
    <phoneticPr fontId="3"/>
  </si>
  <si>
    <t>その他</t>
    <rPh sb="2" eb="3">
      <t>タ</t>
    </rPh>
    <phoneticPr fontId="3"/>
  </si>
  <si>
    <t>山陽小野田市</t>
    <rPh sb="0" eb="2">
      <t>サンヨウ</t>
    </rPh>
    <rPh sb="2" eb="6">
      <t>オノダシ</t>
    </rPh>
    <phoneticPr fontId="3"/>
  </si>
  <si>
    <t>長門市</t>
    <rPh sb="0" eb="3">
      <t>ナガトシ</t>
    </rPh>
    <phoneticPr fontId="3"/>
  </si>
  <si>
    <t>防府市</t>
    <rPh sb="0" eb="3">
      <t>ホウフシ</t>
    </rPh>
    <phoneticPr fontId="3"/>
  </si>
  <si>
    <t>萩市</t>
    <rPh sb="0" eb="2">
      <t>ハギシ</t>
    </rPh>
    <phoneticPr fontId="3"/>
  </si>
  <si>
    <t>山口市</t>
    <rPh sb="0" eb="3">
      <t>ヤマグチシ</t>
    </rPh>
    <phoneticPr fontId="3"/>
  </si>
  <si>
    <t>宇部市</t>
    <rPh sb="0" eb="3">
      <t>ウベシ</t>
    </rPh>
    <phoneticPr fontId="3"/>
  </si>
  <si>
    <t>下関市</t>
    <rPh sb="0" eb="2">
      <t>シモノセキ</t>
    </rPh>
    <rPh sb="2" eb="3">
      <t>シ</t>
    </rPh>
    <phoneticPr fontId="3"/>
  </si>
  <si>
    <t>他
県</t>
    <rPh sb="0" eb="1">
      <t>ホカ</t>
    </rPh>
    <rPh sb="2" eb="3">
      <t>ケン</t>
    </rPh>
    <phoneticPr fontId="3"/>
  </si>
  <si>
    <t>県　　　　内</t>
    <rPh sb="0" eb="1">
      <t>ケン</t>
    </rPh>
    <rPh sb="5" eb="6">
      <t>ウチ</t>
    </rPh>
    <phoneticPr fontId="3"/>
  </si>
  <si>
    <t>総
数</t>
    <rPh sb="0" eb="1">
      <t>ソウ</t>
    </rPh>
    <rPh sb="2" eb="3">
      <t>スウ</t>
    </rPh>
    <phoneticPr fontId="3"/>
  </si>
  <si>
    <t>不
詳</t>
    <rPh sb="0" eb="1">
      <t>フ</t>
    </rPh>
    <rPh sb="2" eb="3">
      <t>クワ</t>
    </rPh>
    <phoneticPr fontId="3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</si>
  <si>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</si>
  <si>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うち旧秋芳町</t>
    <rPh sb="2" eb="3">
      <t>キュウ</t>
    </rPh>
    <rPh sb="3" eb="6">
      <t>シュウホウチョウ</t>
    </rPh>
    <phoneticPr fontId="3"/>
  </si>
  <si>
    <t>うち旧美東町</t>
    <rPh sb="2" eb="3">
      <t>キュウ</t>
    </rPh>
    <rPh sb="3" eb="6">
      <t>ミトウチョウ</t>
    </rPh>
    <phoneticPr fontId="3"/>
  </si>
  <si>
    <t>うち旧美祢市</t>
    <rPh sb="2" eb="3">
      <t>キュウ</t>
    </rPh>
    <rPh sb="3" eb="6">
      <t>ミネシ</t>
    </rPh>
    <phoneticPr fontId="3"/>
  </si>
  <si>
    <t>当
市
に
常　在</t>
    <rPh sb="0" eb="1">
      <t>トウ</t>
    </rPh>
    <rPh sb="2" eb="3">
      <t>シ</t>
    </rPh>
    <rPh sb="6" eb="7">
      <t>ジョウ</t>
    </rPh>
    <rPh sb="8" eb="9">
      <t>ザイ</t>
    </rPh>
    <phoneticPr fontId="3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</si>
  <si>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</si>
  <si>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年　次
区　分</t>
    <rPh sb="0" eb="1">
      <t>トシ</t>
    </rPh>
    <rPh sb="2" eb="3">
      <t>ツギ</t>
    </rPh>
    <rPh sb="5" eb="6">
      <t>ク</t>
    </rPh>
    <rPh sb="7" eb="8">
      <t>ブン</t>
    </rPh>
    <phoneticPr fontId="3"/>
  </si>
  <si>
    <t>　　　及び通学者数　（15歳以上）</t>
    <rPh sb="3" eb="4">
      <t>オヨ</t>
    </rPh>
    <rPh sb="5" eb="8">
      <t>ツウガクシャ</t>
    </rPh>
    <rPh sb="8" eb="9">
      <t>スウ</t>
    </rPh>
    <rPh sb="13" eb="14">
      <t>サイ</t>
    </rPh>
    <rPh sb="14" eb="16">
      <t>イジョウ</t>
    </rPh>
    <phoneticPr fontId="3"/>
  </si>
  <si>
    <t>１３．従業地・通学地による就業者数</t>
    <rPh sb="3" eb="5">
      <t>ジュウギョウ</t>
    </rPh>
    <rPh sb="5" eb="6">
      <t>チ</t>
    </rPh>
    <rPh sb="7" eb="9">
      <t>ツウガク</t>
    </rPh>
    <rPh sb="9" eb="10">
      <t>チ</t>
    </rPh>
    <rPh sb="13" eb="16">
      <t>シュウギョウシャ</t>
    </rPh>
    <rPh sb="16" eb="17">
      <t>スウ</t>
    </rPh>
    <phoneticPr fontId="3"/>
  </si>
  <si>
    <t xml:space="preserve">  </t>
    <phoneticPr fontId="3"/>
  </si>
  <si>
    <t>他市区町村に従業・通学</t>
    <rPh sb="0" eb="1">
      <t>タ</t>
    </rPh>
    <rPh sb="1" eb="3">
      <t>シク</t>
    </rPh>
    <rPh sb="3" eb="5">
      <t>チョウソン</t>
    </rPh>
    <rPh sb="6" eb="8">
      <t>ジュウギョウ</t>
    </rPh>
    <rPh sb="9" eb="11">
      <t>ツウガク</t>
    </rPh>
    <phoneticPr fontId="3"/>
  </si>
  <si>
    <t>当
市
で
従　業
通　学</t>
    <rPh sb="0" eb="1">
      <t>トウ</t>
    </rPh>
    <rPh sb="2" eb="3">
      <t>イチ</t>
    </rPh>
    <rPh sb="6" eb="7">
      <t>ジュウ</t>
    </rPh>
    <rPh sb="8" eb="9">
      <t>ギョウ</t>
    </rPh>
    <rPh sb="10" eb="11">
      <t>ツウ</t>
    </rPh>
    <rPh sb="12" eb="13">
      <t>ガク</t>
    </rPh>
    <phoneticPr fontId="3"/>
  </si>
  <si>
    <t>当地に常住する従業者・通学者</t>
    <rPh sb="0" eb="2">
      <t>トウチ</t>
    </rPh>
    <rPh sb="3" eb="5">
      <t>ジョウジュウ</t>
    </rPh>
    <rPh sb="7" eb="10">
      <t>ジュウギョウシャ</t>
    </rPh>
    <rPh sb="11" eb="14">
      <t>ツウガクシャ</t>
    </rPh>
    <phoneticPr fontId="3"/>
  </si>
  <si>
    <t>１４．常住地による従業・通学別就業者数</t>
    <rPh sb="3" eb="5">
      <t>ジョウジュウ</t>
    </rPh>
    <rPh sb="5" eb="6">
      <t>ジ</t>
    </rPh>
    <rPh sb="9" eb="11">
      <t>ジュウギョウ</t>
    </rPh>
    <rPh sb="12" eb="14">
      <t>ツウガク</t>
    </rPh>
    <rPh sb="14" eb="15">
      <t>ベツ</t>
    </rPh>
    <rPh sb="15" eb="18">
      <t>シュウギョウシャ</t>
    </rPh>
    <rPh sb="18" eb="19">
      <t>スウ</t>
    </rPh>
    <phoneticPr fontId="3"/>
  </si>
  <si>
    <t>　分類不能の産業</t>
    <rPh sb="1" eb="3">
      <t>ブンルイ</t>
    </rPh>
    <rPh sb="3" eb="5">
      <t>フノウ</t>
    </rPh>
    <rPh sb="6" eb="8">
      <t>サンギョウ</t>
    </rPh>
    <phoneticPr fontId="3"/>
  </si>
  <si>
    <t>公務（他に分類されないもの）</t>
    <rPh sb="0" eb="2">
      <t>コウム</t>
    </rPh>
    <rPh sb="3" eb="4">
      <t>ホカ</t>
    </rPh>
    <rPh sb="5" eb="7">
      <t>ブンルイ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</si>
  <si>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</si>
  <si>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>複合サービス事業</t>
    <rPh sb="0" eb="2">
      <t>フクゴウ</t>
    </rPh>
    <rPh sb="6" eb="8">
      <t>ジギョウ</t>
    </rPh>
    <phoneticPr fontId="3"/>
  </si>
  <si>
    <t>医療、福祉</t>
    <rPh sb="0" eb="2">
      <t>イリョウ</t>
    </rPh>
    <rPh sb="3" eb="5">
      <t>フクシ</t>
    </rPh>
    <phoneticPr fontId="3"/>
  </si>
  <si>
    <t>教育学習支援業</t>
    <rPh sb="0" eb="2">
      <t>キョウイク</t>
    </rPh>
    <rPh sb="2" eb="4">
      <t>ガクシュウ</t>
    </rPh>
    <rPh sb="4" eb="6">
      <t>シエン</t>
    </rPh>
    <rPh sb="6" eb="7">
      <t>ギョウ</t>
    </rPh>
    <phoneticPr fontId="3"/>
  </si>
  <si>
    <t>生活関連サービス、娯楽業</t>
    <rPh sb="0" eb="2">
      <t>セイカツ</t>
    </rPh>
    <rPh sb="2" eb="4">
      <t>カンレン</t>
    </rPh>
    <rPh sb="9" eb="12">
      <t>ゴラクギョウ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</si>
  <si>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</si>
  <si>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</si>
  <si>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</si>
  <si>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不動産業、物品賃借業</t>
    <rPh sb="0" eb="3">
      <t>フドウサン</t>
    </rPh>
    <rPh sb="3" eb="4">
      <t>ギョウ</t>
    </rPh>
    <rPh sb="5" eb="7">
      <t>ブッピン</t>
    </rPh>
    <rPh sb="7" eb="9">
      <t>チンシャク</t>
    </rPh>
    <rPh sb="9" eb="10">
      <t>ギョウ</t>
    </rPh>
    <phoneticPr fontId="3"/>
  </si>
  <si>
    <t>金融業、保険業</t>
    <rPh sb="0" eb="3">
      <t>キンユウギョウ</t>
    </rPh>
    <rPh sb="4" eb="7">
      <t>ホケンギョウ</t>
    </rPh>
    <phoneticPr fontId="3"/>
  </si>
  <si>
    <t>卸売業、小売業</t>
    <rPh sb="0" eb="3">
      <t>オロシウリギョウ</t>
    </rPh>
    <rPh sb="4" eb="6">
      <t>コウ</t>
    </rPh>
    <rPh sb="6" eb="7">
      <t>ギョウ</t>
    </rPh>
    <phoneticPr fontId="3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</si>
  <si>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</si>
  <si>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電気・ガス、熱供給・水道業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</si>
  <si>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第３次産業</t>
    <phoneticPr fontId="3"/>
  </si>
  <si>
    <t>製 造 業</t>
    <rPh sb="0" eb="1">
      <t>セイ</t>
    </rPh>
    <rPh sb="2" eb="3">
      <t>ヅクリ</t>
    </rPh>
    <rPh sb="4" eb="5">
      <t>ギョウ</t>
    </rPh>
    <phoneticPr fontId="3"/>
  </si>
  <si>
    <t>建 設 業</t>
    <rPh sb="0" eb="1">
      <t>ダテ</t>
    </rPh>
    <rPh sb="2" eb="3">
      <t>シツラ</t>
    </rPh>
    <rPh sb="4" eb="5">
      <t>ギョウ</t>
    </rPh>
    <phoneticPr fontId="3"/>
  </si>
  <si>
    <t>鉱業,採石業、
砂利採取業</t>
    <rPh sb="0" eb="1">
      <t>コウ</t>
    </rPh>
    <rPh sb="1" eb="2">
      <t>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3"/>
  </si>
  <si>
    <t>第２次産業</t>
    <phoneticPr fontId="3"/>
  </si>
  <si>
    <t>水産業</t>
    <rPh sb="0" eb="3">
      <t>スイサンギョウ</t>
    </rPh>
    <phoneticPr fontId="3"/>
  </si>
  <si>
    <t>林業</t>
    <rPh sb="0" eb="2">
      <t>リンギョウ</t>
    </rPh>
    <phoneticPr fontId="3"/>
  </si>
  <si>
    <t>農業</t>
    <rPh sb="0" eb="2">
      <t>ノウギョウ</t>
    </rPh>
    <phoneticPr fontId="3"/>
  </si>
  <si>
    <t>第１次産業</t>
    <phoneticPr fontId="3"/>
  </si>
  <si>
    <t>総　　計</t>
    <rPh sb="0" eb="1">
      <t>ソウ</t>
    </rPh>
    <rPh sb="3" eb="4">
      <t>ケイ</t>
    </rPh>
    <phoneticPr fontId="3"/>
  </si>
  <si>
    <t>構成
比</t>
    <rPh sb="0" eb="2">
      <t>コウセイ</t>
    </rPh>
    <rPh sb="3" eb="4">
      <t>ヒ</t>
    </rPh>
    <phoneticPr fontId="3"/>
  </si>
  <si>
    <t>令和
2年</t>
    <rPh sb="0" eb="2">
      <t>レイワ</t>
    </rPh>
    <rPh sb="4" eb="5">
      <t>ネン</t>
    </rPh>
    <phoneticPr fontId="3"/>
  </si>
  <si>
    <t>平成
27年</t>
    <rPh sb="0" eb="2">
      <t>ヘイセイ</t>
    </rPh>
    <rPh sb="5" eb="6">
      <t>ネン</t>
    </rPh>
    <phoneticPr fontId="3"/>
  </si>
  <si>
    <t>平成
22年</t>
    <rPh sb="0" eb="2">
      <t>ヘイセイ</t>
    </rPh>
    <rPh sb="5" eb="6">
      <t>ネン</t>
    </rPh>
    <phoneticPr fontId="3"/>
  </si>
  <si>
    <t>平成
17年</t>
    <rPh sb="0" eb="2">
      <t>ヘイセイ</t>
    </rPh>
    <rPh sb="5" eb="6">
      <t>ネン</t>
    </rPh>
    <phoneticPr fontId="3"/>
  </si>
  <si>
    <t>平成
12年</t>
    <rPh sb="0" eb="2">
      <t>ヘイセイ</t>
    </rPh>
    <rPh sb="5" eb="6">
      <t>ネン</t>
    </rPh>
    <phoneticPr fontId="3"/>
  </si>
  <si>
    <t>平成
7年</t>
    <rPh sb="0" eb="2">
      <t>ヘイセイ</t>
    </rPh>
    <rPh sb="4" eb="5">
      <t>ネン</t>
    </rPh>
    <phoneticPr fontId="3"/>
  </si>
  <si>
    <t>平成
2年</t>
    <rPh sb="0" eb="2">
      <t>ヘイセイ</t>
    </rPh>
    <rPh sb="4" eb="5">
      <t>ネン</t>
    </rPh>
    <phoneticPr fontId="3"/>
  </si>
  <si>
    <t>産業</t>
    <rPh sb="0" eb="2">
      <t>サンギョウ</t>
    </rPh>
    <phoneticPr fontId="3"/>
  </si>
  <si>
    <t>（各年10月1日）</t>
    <phoneticPr fontId="3"/>
  </si>
  <si>
    <t>（単位：人、％）</t>
    <rPh sb="1" eb="3">
      <t>タンイ</t>
    </rPh>
    <rPh sb="4" eb="5">
      <t>ヒト</t>
    </rPh>
    <phoneticPr fontId="3"/>
  </si>
  <si>
    <t>１５．産業別就業者数（１５歳以上）</t>
    <rPh sb="3" eb="5">
      <t>サンギョウ</t>
    </rPh>
    <rPh sb="5" eb="6">
      <t>ベツ</t>
    </rPh>
    <rPh sb="6" eb="9">
      <t>シュウギョウシャ</t>
    </rPh>
    <rPh sb="9" eb="10">
      <t>スウ</t>
    </rPh>
    <phoneticPr fontId="3"/>
  </si>
  <si>
    <t>分類不能</t>
    <rPh sb="0" eb="2">
      <t>ブンルイ</t>
    </rPh>
    <rPh sb="2" eb="4">
      <t>フノウ</t>
    </rPh>
    <phoneticPr fontId="3"/>
  </si>
  <si>
    <t>第3次産業</t>
    <rPh sb="0" eb="1">
      <t>ダイ</t>
    </rPh>
    <rPh sb="2" eb="3">
      <t>ジ</t>
    </rPh>
    <rPh sb="3" eb="5">
      <t>サンギョウ</t>
    </rPh>
    <phoneticPr fontId="3"/>
  </si>
  <si>
    <t>第2次産業</t>
    <rPh sb="0" eb="1">
      <t>ダイ</t>
    </rPh>
    <rPh sb="2" eb="3">
      <t>ジ</t>
    </rPh>
    <rPh sb="3" eb="5">
      <t>サンギョウ</t>
    </rPh>
    <phoneticPr fontId="3"/>
  </si>
  <si>
    <t>第1次産業</t>
    <rPh sb="0" eb="1">
      <t>ダイ</t>
    </rPh>
    <rPh sb="2" eb="3">
      <t>ジ</t>
    </rPh>
    <rPh sb="3" eb="5">
      <t>サンギョウ</t>
    </rPh>
    <phoneticPr fontId="3"/>
  </si>
  <si>
    <t>産業別就業者数の推移　(15歳以上）</t>
    <phoneticPr fontId="3"/>
  </si>
  <si>
    <t>平成17年</t>
    <rPh sb="0" eb="1">
      <t>ヘイセイ</t>
    </rPh>
    <rPh sb="3" eb="4">
      <t>ネン</t>
    </rPh>
    <phoneticPr fontId="3"/>
  </si>
  <si>
    <t>平成12年</t>
    <rPh sb="0" eb="1">
      <t>ヘイセイ</t>
    </rPh>
    <rPh sb="3" eb="4">
      <t>ネン</t>
    </rPh>
    <phoneticPr fontId="3"/>
  </si>
  <si>
    <t>平成7年</t>
    <rPh sb="0" eb="1">
      <t>ヘイセイ</t>
    </rPh>
    <rPh sb="3" eb="4">
      <t>ネン</t>
    </rPh>
    <phoneticPr fontId="3"/>
  </si>
  <si>
    <t>完全失業者数</t>
    <rPh sb="0" eb="2">
      <t>カンゼン</t>
    </rPh>
    <rPh sb="2" eb="4">
      <t>シツギョウ</t>
    </rPh>
    <rPh sb="4" eb="5">
      <t>シャ</t>
    </rPh>
    <rPh sb="5" eb="6">
      <t>スウ</t>
    </rPh>
    <phoneticPr fontId="3"/>
  </si>
  <si>
    <t>就業者数</t>
    <rPh sb="0" eb="3">
      <t>シュウギョウシャ</t>
    </rPh>
    <rPh sb="3" eb="4">
      <t>スウ</t>
    </rPh>
    <phoneticPr fontId="3"/>
  </si>
  <si>
    <t>産業別就業者数（構成割合）の推移　(15歳以上）</t>
    <rPh sb="8" eb="10">
      <t>コウセイ</t>
    </rPh>
    <rPh sb="10" eb="12">
      <t>ワリアイ</t>
    </rPh>
    <phoneticPr fontId="3"/>
  </si>
  <si>
    <t>非労働力人口</t>
    <rPh sb="0" eb="1">
      <t>ヒ</t>
    </rPh>
    <rPh sb="1" eb="4">
      <t>ロウドウリョク</t>
    </rPh>
    <rPh sb="4" eb="6">
      <t>ジンコウ</t>
    </rPh>
    <phoneticPr fontId="3"/>
  </si>
  <si>
    <t>労働力人口</t>
    <rPh sb="0" eb="3">
      <t>ロウドウリョク</t>
    </rPh>
    <rPh sb="3" eb="5">
      <t>ジンコウ</t>
    </rPh>
    <phoneticPr fontId="3"/>
  </si>
  <si>
    <t xml:space="preserve"> １６．労働力状態別人口（15歳以上）</t>
    <rPh sb="4" eb="7">
      <t>ロウドウリョク</t>
    </rPh>
    <rPh sb="7" eb="9">
      <t>ジョウタイ</t>
    </rPh>
    <rPh sb="9" eb="10">
      <t>ベツ</t>
    </rPh>
    <rPh sb="10" eb="12">
      <t>ジンコウ</t>
    </rPh>
    <rPh sb="15" eb="16">
      <t>サイ</t>
    </rPh>
    <rPh sb="16" eb="18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</si>
</sst>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76" formatCode="0.0_);[Red]\(0.0\)"/>
    <numFmt numFmtId="177" formatCode="0.00_);[Red]\(0.00\)"/>
    <numFmt numFmtId="178" formatCode="#,##0_ "/>
    <numFmt numFmtId="179" formatCode="#,##0.0_ "/>
    <numFmt numFmtId="180" formatCode="0;&quot;△ &quot;0"/>
    <numFmt numFmtId="181" formatCode="#,##0_);[Red]\(#,##0\)"/>
    <numFmt numFmtId="182" formatCode="#,##0;;"/>
    <numFmt numFmtId="183" formatCode="#,##0.0_);[Red]\(#,##0.0\)"/>
    <numFmt numFmtId="184" formatCode="#,##0.0;[Red]\-#,##0.0"/>
    <numFmt numFmtId="185" formatCode="#,##0.0"/>
    <numFmt numFmtId="186" formatCode="0.0"/>
    <numFmt numFmtId="187" formatCode="0.0%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name val="ＭＳ 明朝"/>
      <family val="1"/>
      <charset val="128"/>
    </font>
    <font>
      <sz val="8"/>
      <color rgb="FF111111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" fillId="0" borderId="0"/>
  </cellStyleXfs>
  <cellXfs count="2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0" fontId="2" fillId="0" borderId="3" xfId="0" quotePrefix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178" fontId="2" fillId="0" borderId="4" xfId="0" applyNumberFormat="1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6" fillId="0" borderId="3" xfId="0" quotePrefix="1" applyFont="1" applyBorder="1" applyAlignment="1">
      <alignment horizontal="right" vertical="center"/>
    </xf>
    <xf numFmtId="0" fontId="6" fillId="0" borderId="14" xfId="0" quotePrefix="1" applyFont="1" applyBorder="1" applyAlignment="1">
      <alignment horizontal="right" vertical="center"/>
    </xf>
    <xf numFmtId="0" fontId="2" fillId="0" borderId="14" xfId="0" quotePrefix="1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178" fontId="8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179" fontId="2" fillId="0" borderId="0" xfId="0" applyNumberFormat="1" applyFont="1" applyAlignment="1">
      <alignment horizontal="right" vertical="center"/>
    </xf>
    <xf numFmtId="179" fontId="2" fillId="0" borderId="0" xfId="0" applyNumberFormat="1" applyFont="1" applyAlignment="1">
      <alignment vertical="center"/>
    </xf>
    <xf numFmtId="179" fontId="8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178" fontId="2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178" fontId="2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left" vertical="center"/>
    </xf>
    <xf numFmtId="179" fontId="2" fillId="0" borderId="1" xfId="3" applyNumberFormat="1" applyFont="1" applyBorder="1" applyAlignment="1">
      <alignment vertical="center"/>
    </xf>
    <xf numFmtId="179" fontId="2" fillId="0" borderId="2" xfId="3" applyNumberFormat="1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179" fontId="2" fillId="0" borderId="0" xfId="3" applyNumberFormat="1" applyFont="1" applyAlignment="1">
      <alignment vertical="center"/>
    </xf>
    <xf numFmtId="179" fontId="2" fillId="0" borderId="4" xfId="3" applyNumberFormat="1" applyFont="1" applyBorder="1" applyAlignment="1">
      <alignment vertical="center"/>
    </xf>
    <xf numFmtId="178" fontId="2" fillId="0" borderId="0" xfId="3" applyNumberFormat="1" applyFont="1" applyAlignment="1">
      <alignment horizontal="right" vertical="center"/>
    </xf>
    <xf numFmtId="178" fontId="2" fillId="0" borderId="0" xfId="3" applyNumberFormat="1" applyFont="1" applyAlignment="1">
      <alignment vertical="center"/>
    </xf>
    <xf numFmtId="178" fontId="2" fillId="0" borderId="4" xfId="3" applyNumberFormat="1" applyFont="1" applyBorder="1" applyAlignment="1">
      <alignment vertical="center"/>
    </xf>
    <xf numFmtId="0" fontId="2" fillId="0" borderId="14" xfId="3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15" xfId="3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0" fontId="2" fillId="0" borderId="5" xfId="3" applyFont="1" applyBorder="1" applyAlignment="1">
      <alignment horizontal="center" vertical="center" shrinkToFit="1"/>
    </xf>
    <xf numFmtId="0" fontId="2" fillId="0" borderId="8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 shrinkToFit="1"/>
    </xf>
    <xf numFmtId="0" fontId="2" fillId="0" borderId="13" xfId="3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4" fillId="0" borderId="0" xfId="3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178" fontId="2" fillId="0" borderId="0" xfId="0" applyNumberFormat="1" applyFont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14" xfId="0" quotePrefix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80" fontId="2" fillId="0" borderId="1" xfId="0" applyNumberFormat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80" fontId="2" fillId="0" borderId="0" xfId="0" applyNumberFormat="1" applyFont="1" applyAlignment="1">
      <alignment horizontal="center" vertical="center"/>
    </xf>
    <xf numFmtId="0" fontId="2" fillId="0" borderId="14" xfId="0" quotePrefix="1" applyFont="1" applyBorder="1" applyAlignment="1">
      <alignment horizontal="center" vertical="center" shrinkToFit="1"/>
    </xf>
    <xf numFmtId="0" fontId="2" fillId="0" borderId="0" xfId="0" quotePrefix="1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0" xfId="0" applyFont="1"/>
    <xf numFmtId="181" fontId="11" fillId="0" borderId="0" xfId="0" applyNumberFormat="1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181" fontId="11" fillId="0" borderId="1" xfId="0" applyNumberFormat="1" applyFont="1" applyBorder="1" applyAlignment="1">
      <alignment horizontal="right" vertical="center"/>
    </xf>
    <xf numFmtId="181" fontId="11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 shrinkToFit="1"/>
    </xf>
    <xf numFmtId="182" fontId="6" fillId="0" borderId="0" xfId="0" applyNumberFormat="1" applyFont="1" applyAlignment="1">
      <alignment horizontal="right" vertical="center" shrinkToFit="1"/>
    </xf>
    <xf numFmtId="182" fontId="6" fillId="0" borderId="0" xfId="0" applyNumberFormat="1" applyFont="1" applyAlignment="1">
      <alignment horizontal="right" vertical="center" shrinkToFit="1"/>
    </xf>
    <xf numFmtId="0" fontId="7" fillId="0" borderId="14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181" fontId="11" fillId="0" borderId="0" xfId="0" applyNumberFormat="1" applyFont="1" applyAlignment="1">
      <alignment horizontal="right" vertical="center"/>
    </xf>
    <xf numFmtId="181" fontId="11" fillId="0" borderId="0" xfId="0" applyNumberFormat="1" applyFont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182" fontId="11" fillId="0" borderId="0" xfId="0" applyNumberFormat="1" applyFont="1" applyAlignment="1">
      <alignment horizontal="right" vertical="center" shrinkToFit="1"/>
    </xf>
    <xf numFmtId="182" fontId="11" fillId="0" borderId="0" xfId="0" applyNumberFormat="1" applyFont="1" applyAlignment="1">
      <alignment horizontal="right" vertical="center" shrinkToFit="1"/>
    </xf>
    <xf numFmtId="0" fontId="6" fillId="0" borderId="1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 shrinkToFi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18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 shrinkToFit="1"/>
    </xf>
    <xf numFmtId="0" fontId="7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41" fontId="2" fillId="0" borderId="0" xfId="0" applyNumberFormat="1" applyFont="1" applyAlignment="1">
      <alignment vertical="center" shrinkToFit="1"/>
    </xf>
    <xf numFmtId="182" fontId="7" fillId="0" borderId="0" xfId="0" applyNumberFormat="1" applyFont="1" applyAlignment="1">
      <alignment horizontal="right" vertical="center" shrinkToFit="1"/>
    </xf>
    <xf numFmtId="181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0" fontId="7" fillId="0" borderId="0" xfId="0" applyFont="1" applyAlignment="1">
      <alignment vertical="center" shrinkToFit="1"/>
    </xf>
    <xf numFmtId="181" fontId="7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 shrinkToFit="1"/>
    </xf>
    <xf numFmtId="183" fontId="2" fillId="0" borderId="1" xfId="0" applyNumberFormat="1" applyFont="1" applyBorder="1" applyAlignment="1">
      <alignment horizontal="right" vertical="center" shrinkToFit="1"/>
    </xf>
    <xf numFmtId="181" fontId="2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right" vertical="center" shrinkToFit="1"/>
    </xf>
    <xf numFmtId="184" fontId="2" fillId="0" borderId="1" xfId="1" applyNumberFormat="1" applyFont="1" applyFill="1" applyBorder="1" applyAlignment="1">
      <alignment horizontal="right" vertical="center" shrinkToFit="1"/>
    </xf>
    <xf numFmtId="3" fontId="2" fillId="0" borderId="1" xfId="0" applyNumberFormat="1" applyFont="1" applyBorder="1" applyAlignment="1">
      <alignment horizontal="right" vertical="center" shrinkToFit="1"/>
    </xf>
    <xf numFmtId="185" fontId="2" fillId="0" borderId="0" xfId="0" applyNumberFormat="1" applyFont="1" applyAlignment="1">
      <alignment horizontal="right" vertical="center" shrinkToFit="1"/>
    </xf>
    <xf numFmtId="181" fontId="2" fillId="0" borderId="0" xfId="0" applyNumberFormat="1" applyFont="1" applyAlignment="1">
      <alignment horizontal="right" vertical="center"/>
    </xf>
    <xf numFmtId="186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horizontal="right" vertical="center" shrinkToFit="1"/>
    </xf>
    <xf numFmtId="184" fontId="2" fillId="0" borderId="0" xfId="1" applyNumberFormat="1" applyFont="1" applyFill="1" applyBorder="1" applyAlignment="1">
      <alignment horizontal="right" vertical="center" shrinkToFit="1"/>
    </xf>
    <xf numFmtId="3" fontId="2" fillId="0" borderId="0" xfId="0" applyNumberFormat="1" applyFont="1" applyAlignment="1">
      <alignment horizontal="right" vertical="center" shrinkToFit="1"/>
    </xf>
    <xf numFmtId="0" fontId="7" fillId="0" borderId="1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186" fontId="2" fillId="0" borderId="0" xfId="0" applyNumberFormat="1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179" fontId="2" fillId="0" borderId="0" xfId="0" applyNumberFormat="1" applyFont="1" applyAlignment="1">
      <alignment horizontal="center" vertical="center" shrinkToFit="1"/>
    </xf>
    <xf numFmtId="3" fontId="2" fillId="0" borderId="4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wrapText="1"/>
    </xf>
    <xf numFmtId="186" fontId="2" fillId="0" borderId="0" xfId="0" applyNumberFormat="1" applyFont="1" applyAlignment="1">
      <alignment horizontal="right" vertical="center" shrinkToFit="1"/>
    </xf>
    <xf numFmtId="178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horizontal="right" vertical="center" shrinkToFit="1"/>
    </xf>
    <xf numFmtId="179" fontId="2" fillId="0" borderId="0" xfId="0" applyNumberFormat="1" applyFont="1" applyAlignment="1">
      <alignment horizontal="right" vertical="center" shrinkToFit="1"/>
    </xf>
    <xf numFmtId="3" fontId="2" fillId="0" borderId="0" xfId="0" applyNumberFormat="1" applyFont="1" applyAlignment="1">
      <alignment horizontal="right" vertical="center" shrinkToFit="1"/>
    </xf>
    <xf numFmtId="181" fontId="2" fillId="0" borderId="0" xfId="0" applyNumberFormat="1" applyFont="1" applyAlignment="1">
      <alignment horizontal="right" vertical="center" shrinkToFit="1"/>
    </xf>
    <xf numFmtId="186" fontId="2" fillId="0" borderId="0" xfId="1" applyNumberFormat="1" applyFont="1" applyFill="1" applyBorder="1" applyAlignment="1">
      <alignment horizontal="right" vertical="center" shrinkToFi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top" wrapText="1"/>
    </xf>
    <xf numFmtId="0" fontId="14" fillId="0" borderId="14" xfId="0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81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vertical="center" indent="1"/>
    </xf>
    <xf numFmtId="187" fontId="2" fillId="0" borderId="7" xfId="2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 xr:uid="{81B97E8C-753A-4EA8-850B-C550020A83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人口と世帯数の推進（国勢調査）</a:t>
            </a:r>
          </a:p>
        </c:rich>
      </c:tx>
      <c:layout>
        <c:manualLayout>
          <c:xMode val="edge"/>
          <c:yMode val="edge"/>
          <c:x val="0.20359088184843036"/>
          <c:y val="2.61582791281524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'7'!$K$20</c:f>
              <c:strCache>
                <c:ptCount val="1"/>
                <c:pt idx="0">
                  <c:v>人口</c:v>
                </c:pt>
              </c:strCache>
            </c:strRef>
          </c:tx>
          <c:invertIfNegative val="0"/>
          <c:cat>
            <c:multiLvlStrRef>
              <c:f>'7'!$J$21:$J$31</c:f>
            </c:multiLvlStrRef>
          </c:cat>
          <c:val>
            <c:numRef>
              <c:f>'7'!$K$21:$K$31</c:f>
            </c:numRef>
          </c:val>
          <c:extLst>
            <c:ext xmlns:c16="http://schemas.microsoft.com/office/drawing/2014/chart" uri="{C3380CC4-5D6E-409C-BE32-E72D297353CC}">
              <c16:uniqueId val="{00000000-C115-4C40-93D5-ACF8DD18F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876080"/>
        <c:axId val="1"/>
      </c:barChart>
      <c:lineChart>
        <c:grouping val="standard"/>
        <c:varyColors val="0"/>
        <c:ser>
          <c:idx val="1"/>
          <c:order val="1"/>
          <c:tx>
            <c:strRef>
              <c:f>'7'!$L$20</c:f>
              <c:strCache>
                <c:ptCount val="1"/>
                <c:pt idx="0">
                  <c:v>世帯数</c:v>
                </c:pt>
              </c:strCache>
            </c:strRef>
          </c:tx>
          <c:cat>
            <c:multiLvlStrRef>
              <c:f>'7'!$J$21:$J$31</c:f>
            </c:multiLvlStrRef>
          </c:cat>
          <c:val>
            <c:numRef>
              <c:f>'7'!$L$21:$L$31</c:f>
            </c:numRef>
          </c:val>
          <c:smooth val="0"/>
          <c:extLst>
            <c:ext xmlns:c16="http://schemas.microsoft.com/office/drawing/2014/chart" uri="{C3380CC4-5D6E-409C-BE32-E72D297353CC}">
              <c16:uniqueId val="{00000001-C115-4C40-93D5-ACF8DD18F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4087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0876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r"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'16'!$Y$34</c:f>
              <c:strCache>
                <c:ptCount val="1"/>
                <c:pt idx="0">
                  <c:v>第1次産業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'16'!$X$35:$X$40</c:f>
              <c:strCache>
                <c:ptCount val="6"/>
                <c:pt idx="0">
                  <c:v>平成 2年</c:v>
                </c:pt>
                <c:pt idx="1">
                  <c:v>平成 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  <c:pt idx="5">
                  <c:v>平成27年</c:v>
                </c:pt>
              </c:strCache>
            </c:strRef>
          </c:cat>
          <c:val>
            <c:numRef>
              <c:f>'16'!$Y$35:$Y$40</c:f>
              <c:numCache>
                <c:formatCode>0.0%</c:formatCode>
                <c:ptCount val="6"/>
                <c:pt idx="0">
                  <c:v>0.20399999999999999</c:v>
                </c:pt>
                <c:pt idx="1">
                  <c:v>0.187</c:v>
                </c:pt>
                <c:pt idx="2">
                  <c:v>0.16</c:v>
                </c:pt>
                <c:pt idx="3">
                  <c:v>0.14199999999999999</c:v>
                </c:pt>
                <c:pt idx="4">
                  <c:v>0.13300000000000001</c:v>
                </c:pt>
                <c:pt idx="5">
                  <c:v>0.127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3-45DC-9A86-89EB03B14D50}"/>
            </c:ext>
          </c:extLst>
        </c:ser>
        <c:ser>
          <c:idx val="1"/>
          <c:order val="1"/>
          <c:tx>
            <c:strRef>
              <c:f>'16'!$Z$34</c:f>
              <c:strCache>
                <c:ptCount val="1"/>
                <c:pt idx="0">
                  <c:v>第2次産業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'16'!$X$35:$X$40</c:f>
              <c:strCache>
                <c:ptCount val="6"/>
                <c:pt idx="0">
                  <c:v>平成 2年</c:v>
                </c:pt>
                <c:pt idx="1">
                  <c:v>平成 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  <c:pt idx="5">
                  <c:v>平成27年</c:v>
                </c:pt>
              </c:strCache>
            </c:strRef>
          </c:cat>
          <c:val>
            <c:numRef>
              <c:f>'16'!$Z$35:$Z$40</c:f>
              <c:numCache>
                <c:formatCode>0.0%</c:formatCode>
                <c:ptCount val="6"/>
                <c:pt idx="0">
                  <c:v>0.33300000000000002</c:v>
                </c:pt>
                <c:pt idx="1">
                  <c:v>0.32800000000000001</c:v>
                </c:pt>
                <c:pt idx="2">
                  <c:v>0.30199999999999999</c:v>
                </c:pt>
                <c:pt idx="3">
                  <c:v>0.26200000000000001</c:v>
                </c:pt>
                <c:pt idx="4">
                  <c:v>0.27900000000000003</c:v>
                </c:pt>
                <c:pt idx="5">
                  <c:v>0.26500000000000001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3-45DC-9A86-89EB03B14D50}"/>
            </c:ext>
          </c:extLst>
        </c:ser>
        <c:ser>
          <c:idx val="2"/>
          <c:order val="2"/>
          <c:tx>
            <c:strRef>
              <c:f>'16'!$AA$34</c:f>
              <c:strCache>
                <c:ptCount val="1"/>
                <c:pt idx="0">
                  <c:v>第3次産業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'16'!$X$35:$X$40</c:f>
              <c:strCache>
                <c:ptCount val="6"/>
                <c:pt idx="0">
                  <c:v>平成 2年</c:v>
                </c:pt>
                <c:pt idx="1">
                  <c:v>平成 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  <c:pt idx="5">
                  <c:v>平成27年</c:v>
                </c:pt>
              </c:strCache>
            </c:strRef>
          </c:cat>
          <c:val>
            <c:numRef>
              <c:f>'16'!$AA$35:$AA$40</c:f>
              <c:numCache>
                <c:formatCode>0.0%</c:formatCode>
                <c:ptCount val="6"/>
                <c:pt idx="0">
                  <c:v>0.46200000000000002</c:v>
                </c:pt>
                <c:pt idx="1">
                  <c:v>0.48499999999999999</c:v>
                </c:pt>
                <c:pt idx="2">
                  <c:v>0.53700000000000003</c:v>
                </c:pt>
                <c:pt idx="3">
                  <c:v>0.54</c:v>
                </c:pt>
                <c:pt idx="4">
                  <c:v>0.57999999999999996</c:v>
                </c:pt>
                <c:pt idx="5">
                  <c:v>0.59799999999999998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33-45DC-9A86-89EB03B14D50}"/>
            </c:ext>
          </c:extLst>
        </c:ser>
        <c:ser>
          <c:idx val="3"/>
          <c:order val="3"/>
          <c:tx>
            <c:strRef>
              <c:f>'16'!$AB$34</c:f>
              <c:strCache>
                <c:ptCount val="1"/>
                <c:pt idx="0">
                  <c:v>分類不能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'16'!$X$35:$X$40</c:f>
              <c:strCache>
                <c:ptCount val="6"/>
                <c:pt idx="0">
                  <c:v>平成 2年</c:v>
                </c:pt>
                <c:pt idx="1">
                  <c:v>平成 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  <c:pt idx="5">
                  <c:v>平成27年</c:v>
                </c:pt>
              </c:strCache>
            </c:strRef>
          </c:cat>
          <c:val>
            <c:numRef>
              <c:f>'16'!$AB$35:$AB$40</c:f>
              <c:numCache>
                <c:formatCode>0.0%</c:formatCode>
                <c:ptCount val="6"/>
                <c:pt idx="0">
                  <c:v>1E-3</c:v>
                </c:pt>
                <c:pt idx="1">
                  <c:v>0</c:v>
                </c:pt>
                <c:pt idx="2">
                  <c:v>1E-3</c:v>
                </c:pt>
                <c:pt idx="3">
                  <c:v>1E-3</c:v>
                </c:pt>
                <c:pt idx="4">
                  <c:v>5.0000000000000001E-3</c:v>
                </c:pt>
                <c:pt idx="5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33-45DC-9A86-89EB03B14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0883760"/>
        <c:axId val="1"/>
      </c:barChart>
      <c:catAx>
        <c:axId val="840883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high"/>
        <c:crossAx val="840883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015914623366382"/>
          <c:y val="0.36185344727113372"/>
          <c:w val="0.16997266533393174"/>
          <c:h val="0.26097304000410254"/>
        </c:manualLayout>
      </c:layout>
      <c:overlay val="0"/>
    </c:legend>
    <c:plotVisOnly val="1"/>
    <c:dispBlanksAs val="gap"/>
    <c:showDLblsOverMax val="0"/>
  </c:chart>
  <c:printSettings>
    <c:headerFooter>
      <c:oddFooter>&amp;C18</c:oddFooter>
    </c:headerFooter>
    <c:pageMargins b="0.74803149606299213" l="0.70866141732283472" r="0.70866141732283472" t="0.74803149606299213" header="0.31496062992125984" footer="0.31496062992125984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160020</xdr:colOff>
      <xdr:row>21</xdr:row>
      <xdr:rowOff>30480</xdr:rowOff>
    </xdr:from>
    <xdr:to>
      <xdr:col>22</xdr:col>
      <xdr:colOff>30480</xdr:colOff>
      <xdr:row>35</xdr:row>
      <xdr:rowOff>289560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5990667-3386-4D31-9589-47DFDDC36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1078875</xdr:colOff>
      <xdr:row>20</xdr:row>
      <xdr:rowOff>45720</xdr:rowOff>
    </xdr:from>
    <xdr:to>
      <xdr:col>4</xdr:col>
      <xdr:colOff>104021</xdr:colOff>
      <xdr:row>28</xdr:row>
      <xdr:rowOff>11463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A67B8B6A-A340-4AFF-A985-AD1F168EC02B}"/>
            </a:ext>
          </a:extLst>
        </xdr:cNvPr>
        <xdr:cNvSpPr/>
      </xdr:nvSpPr>
      <xdr:spPr>
        <a:xfrm flipH="1">
          <a:off x="438795" y="3398520"/>
          <a:ext cx="549146" cy="1306863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15240</xdr:colOff>
      <xdr:row>3</xdr:row>
      <xdr:rowOff>297180</xdr:rowOff>
    </xdr:from>
    <xdr:to>
      <xdr:col>37</xdr:col>
      <xdr:colOff>60960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A57689-4976-4389-A5C3-5C4C4DF67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C2166-7BCF-4767-85AC-EC262BCEA3E4}">
  <sheetPr>
    <tabColor rgb="FFFF0000"/>
  </sheetPr>
  <dimension ref="A1:I26"/>
  <sheetViews>
    <sheetView tabSelected="1" view="pageBreakPreview" zoomScale="85" zoomScaleNormal="100" zoomScaleSheetLayoutView="85" workbookViewId="0"/>
  </sheetViews>
  <sheetFormatPr defaultColWidth="9" defaultRowHeight="13.2" outlineLevelRow="1" x14ac:dyDescent="0.2"/>
  <cols>
    <col min="1" max="1" width="10.6640625" style="1" customWidth="1"/>
    <col min="2" max="7" width="12.44140625" style="1" customWidth="1"/>
    <col min="8" max="16384" width="9" style="1"/>
  </cols>
  <sheetData>
    <row r="1" spans="1:9" ht="24.75" customHeight="1" x14ac:dyDescent="0.2">
      <c r="A1" s="27" t="s">
        <v>34</v>
      </c>
      <c r="B1" s="27"/>
    </row>
    <row r="2" spans="1:9" ht="24.75" customHeight="1" x14ac:dyDescent="0.2">
      <c r="A2" s="26" t="s">
        <v>33</v>
      </c>
      <c r="B2" s="26"/>
      <c r="C2" s="26"/>
      <c r="D2" s="26"/>
      <c r="E2" s="26"/>
      <c r="F2" s="26"/>
      <c r="G2" s="26"/>
    </row>
    <row r="3" spans="1:9" ht="16.5" customHeight="1" thickBot="1" x14ac:dyDescent="0.25">
      <c r="A3" s="1" t="s">
        <v>32</v>
      </c>
      <c r="G3" s="25" t="s">
        <v>31</v>
      </c>
      <c r="H3" s="24"/>
    </row>
    <row r="4" spans="1:9" ht="24.75" customHeight="1" x14ac:dyDescent="0.2">
      <c r="A4" s="23" t="s">
        <v>30</v>
      </c>
      <c r="B4" s="22" t="s">
        <v>29</v>
      </c>
      <c r="C4" s="22" t="s">
        <v>28</v>
      </c>
      <c r="D4" s="22"/>
      <c r="E4" s="22"/>
      <c r="F4" s="21" t="s">
        <v>27</v>
      </c>
      <c r="G4" s="20" t="s">
        <v>26</v>
      </c>
    </row>
    <row r="5" spans="1:9" x14ac:dyDescent="0.2">
      <c r="A5" s="18"/>
      <c r="B5" s="17"/>
      <c r="C5" s="17" t="s">
        <v>25</v>
      </c>
      <c r="D5" s="17" t="s">
        <v>24</v>
      </c>
      <c r="E5" s="17" t="s">
        <v>23</v>
      </c>
      <c r="F5" s="19" t="s">
        <v>22</v>
      </c>
      <c r="G5" s="14" t="s">
        <v>21</v>
      </c>
    </row>
    <row r="6" spans="1:9" x14ac:dyDescent="0.2">
      <c r="A6" s="18"/>
      <c r="B6" s="17"/>
      <c r="C6" s="17"/>
      <c r="D6" s="17"/>
      <c r="E6" s="17"/>
      <c r="F6" s="16" t="s">
        <v>20</v>
      </c>
      <c r="G6" s="15"/>
    </row>
    <row r="7" spans="1:9" ht="15" customHeight="1" x14ac:dyDescent="0.2">
      <c r="A7" s="13"/>
      <c r="B7" s="14"/>
      <c r="C7" s="13"/>
      <c r="D7" s="13"/>
      <c r="E7" s="13"/>
      <c r="F7" s="13"/>
      <c r="G7" s="13"/>
      <c r="H7" s="1" t="s">
        <v>19</v>
      </c>
    </row>
    <row r="8" spans="1:9" ht="30" hidden="1" customHeight="1" outlineLevel="1" x14ac:dyDescent="0.2">
      <c r="A8" s="13" t="s">
        <v>18</v>
      </c>
      <c r="B8" s="11">
        <v>11726</v>
      </c>
      <c r="C8" s="10">
        <v>29206</v>
      </c>
      <c r="D8" s="10">
        <v>13675</v>
      </c>
      <c r="E8" s="10">
        <v>15531</v>
      </c>
      <c r="F8" s="9">
        <v>2.4907044175336859</v>
      </c>
      <c r="G8" s="8">
        <v>61.784180575828735</v>
      </c>
      <c r="H8" s="1">
        <v>472.71</v>
      </c>
      <c r="I8" s="1" t="s">
        <v>16</v>
      </c>
    </row>
    <row r="9" spans="1:9" ht="30" customHeight="1" collapsed="1" x14ac:dyDescent="0.2">
      <c r="A9" s="12" t="s">
        <v>17</v>
      </c>
      <c r="B9" s="11">
        <v>11707</v>
      </c>
      <c r="C9" s="10">
        <v>28739</v>
      </c>
      <c r="D9" s="10">
        <v>13485</v>
      </c>
      <c r="E9" s="10">
        <v>15254</v>
      </c>
      <c r="F9" s="9">
        <v>2.4548560690185357</v>
      </c>
      <c r="G9" s="8">
        <v>60.796259863341163</v>
      </c>
      <c r="H9" s="1">
        <v>472.64</v>
      </c>
      <c r="I9" s="1" t="s">
        <v>16</v>
      </c>
    </row>
    <row r="10" spans="1:9" ht="30" customHeight="1" x14ac:dyDescent="0.2">
      <c r="A10" s="12" t="s">
        <v>15</v>
      </c>
      <c r="B10" s="11">
        <v>11635</v>
      </c>
      <c r="C10" s="10">
        <v>28205</v>
      </c>
      <c r="D10" s="10">
        <v>13180</v>
      </c>
      <c r="E10" s="10">
        <v>15025</v>
      </c>
      <c r="F10" s="9">
        <v>2.4241512677266868</v>
      </c>
      <c r="G10" s="8">
        <v>59.666603202809334</v>
      </c>
    </row>
    <row r="11" spans="1:9" ht="30" customHeight="1" x14ac:dyDescent="0.2">
      <c r="A11" s="12" t="s">
        <v>14</v>
      </c>
      <c r="B11" s="11">
        <v>11539</v>
      </c>
      <c r="C11" s="10">
        <v>27760</v>
      </c>
      <c r="D11" s="10">
        <v>12995</v>
      </c>
      <c r="E11" s="10">
        <v>14765</v>
      </c>
      <c r="F11" s="9">
        <v>2.4057543981280873</v>
      </c>
      <c r="G11" s="8">
        <v>58.725222652366149</v>
      </c>
    </row>
    <row r="12" spans="1:9" ht="30" customHeight="1" x14ac:dyDescent="0.2">
      <c r="A12" s="12" t="s">
        <v>13</v>
      </c>
      <c r="B12" s="11">
        <v>11509</v>
      </c>
      <c r="C12" s="10">
        <v>27260</v>
      </c>
      <c r="D12" s="10">
        <v>12750</v>
      </c>
      <c r="E12" s="10">
        <v>14510</v>
      </c>
      <c r="F12" s="9">
        <v>2.3685811104353114</v>
      </c>
      <c r="G12" s="8">
        <v>57.667491696812</v>
      </c>
    </row>
    <row r="13" spans="1:9" ht="30" customHeight="1" x14ac:dyDescent="0.2">
      <c r="A13" s="12" t="s">
        <v>12</v>
      </c>
      <c r="B13" s="11">
        <v>11439</v>
      </c>
      <c r="C13" s="10">
        <v>26719</v>
      </c>
      <c r="D13" s="10">
        <v>12521</v>
      </c>
      <c r="E13" s="10">
        <v>14198</v>
      </c>
      <c r="F13" s="9">
        <v>2.3357810997464812</v>
      </c>
      <c r="G13" s="8">
        <v>56.531398104265406</v>
      </c>
    </row>
    <row r="14" spans="1:9" ht="30" customHeight="1" x14ac:dyDescent="0.2">
      <c r="A14" s="12" t="s">
        <v>11</v>
      </c>
      <c r="B14" s="11">
        <v>11383</v>
      </c>
      <c r="C14" s="10">
        <v>26206</v>
      </c>
      <c r="D14" s="10">
        <v>12277</v>
      </c>
      <c r="E14" s="10">
        <v>13929</v>
      </c>
      <c r="F14" s="9">
        <v>2.302205042607397</v>
      </c>
      <c r="G14" s="8">
        <v>55.446005416384565</v>
      </c>
    </row>
    <row r="15" spans="1:9" ht="30" customHeight="1" x14ac:dyDescent="0.2">
      <c r="A15" s="12" t="s">
        <v>10</v>
      </c>
      <c r="B15" s="11">
        <v>11342</v>
      </c>
      <c r="C15" s="10">
        <v>25750</v>
      </c>
      <c r="D15" s="10">
        <v>12060</v>
      </c>
      <c r="E15" s="10">
        <v>13690</v>
      </c>
      <c r="F15" s="9">
        <v>2.2703226944101571</v>
      </c>
      <c r="G15" s="8">
        <v>54.481211916046043</v>
      </c>
    </row>
    <row r="16" spans="1:9" ht="30" customHeight="1" x14ac:dyDescent="0.2">
      <c r="A16" s="12" t="s">
        <v>9</v>
      </c>
      <c r="B16" s="11">
        <v>11236</v>
      </c>
      <c r="C16" s="10">
        <v>25252</v>
      </c>
      <c r="D16" s="10">
        <v>11832</v>
      </c>
      <c r="E16" s="10">
        <v>13420</v>
      </c>
      <c r="F16" s="9">
        <v>2.2474190103239589</v>
      </c>
      <c r="G16" s="8">
        <v>53.4</v>
      </c>
    </row>
    <row r="17" spans="1:7" ht="30" customHeight="1" x14ac:dyDescent="0.2">
      <c r="A17" s="12" t="s">
        <v>8</v>
      </c>
      <c r="B17" s="11">
        <v>11152</v>
      </c>
      <c r="C17" s="10">
        <v>24666</v>
      </c>
      <c r="D17" s="10">
        <v>11613</v>
      </c>
      <c r="E17" s="10">
        <v>13053</v>
      </c>
      <c r="F17" s="9">
        <v>2.2118005738880919</v>
      </c>
      <c r="G17" s="8">
        <v>52.2</v>
      </c>
    </row>
    <row r="18" spans="1:7" ht="30" customHeight="1" x14ac:dyDescent="0.2">
      <c r="A18" s="12" t="s">
        <v>7</v>
      </c>
      <c r="B18" s="11">
        <v>11022</v>
      </c>
      <c r="C18" s="10">
        <v>24046</v>
      </c>
      <c r="D18" s="10">
        <v>11326</v>
      </c>
      <c r="E18" s="10">
        <v>12720</v>
      </c>
      <c r="F18" s="9">
        <v>2.1816367265469063</v>
      </c>
      <c r="G18" s="8">
        <v>50.9</v>
      </c>
    </row>
    <row r="19" spans="1:7" ht="30" customHeight="1" x14ac:dyDescent="0.2">
      <c r="A19" s="12" t="s">
        <v>6</v>
      </c>
      <c r="B19" s="11">
        <v>10907</v>
      </c>
      <c r="C19" s="10">
        <v>23455</v>
      </c>
      <c r="D19" s="10">
        <v>11048</v>
      </c>
      <c r="E19" s="10">
        <v>12407</v>
      </c>
      <c r="F19" s="9">
        <v>2.15</v>
      </c>
      <c r="G19" s="8">
        <v>49.62</v>
      </c>
    </row>
    <row r="20" spans="1:7" ht="30" customHeight="1" x14ac:dyDescent="0.2">
      <c r="A20" s="12" t="s">
        <v>5</v>
      </c>
      <c r="B20" s="11">
        <v>10842</v>
      </c>
      <c r="C20" s="10">
        <v>22901</v>
      </c>
      <c r="D20" s="10">
        <v>10830</v>
      </c>
      <c r="E20" s="10">
        <v>12071</v>
      </c>
      <c r="F20" s="9">
        <f>C20/B20</f>
        <v>2.112248662608375</v>
      </c>
      <c r="G20" s="8">
        <v>48.453368314150303</v>
      </c>
    </row>
    <row r="21" spans="1:7" ht="30" customHeight="1" x14ac:dyDescent="0.2">
      <c r="A21" s="12" t="s">
        <v>4</v>
      </c>
      <c r="B21" s="11">
        <v>10706</v>
      </c>
      <c r="C21" s="10">
        <v>22168</v>
      </c>
      <c r="D21" s="10">
        <v>10465</v>
      </c>
      <c r="E21" s="10">
        <v>11703</v>
      </c>
      <c r="F21" s="9">
        <f>C21/B21</f>
        <v>2.0706146086306743</v>
      </c>
      <c r="G21" s="8">
        <f>C21/H8</f>
        <v>46.895559645448586</v>
      </c>
    </row>
    <row r="22" spans="1:7" ht="30" customHeight="1" x14ac:dyDescent="0.2">
      <c r="A22" s="12" t="s">
        <v>3</v>
      </c>
      <c r="B22" s="11">
        <v>10594</v>
      </c>
      <c r="C22" s="10">
        <v>21617</v>
      </c>
      <c r="D22" s="10">
        <v>10228</v>
      </c>
      <c r="E22" s="10">
        <v>11389</v>
      </c>
      <c r="F22" s="9">
        <v>2.04</v>
      </c>
      <c r="G22" s="8">
        <v>45.7</v>
      </c>
    </row>
    <row r="23" spans="1:7" ht="17.100000000000001" customHeight="1" thickBot="1" x14ac:dyDescent="0.25">
      <c r="A23" s="7"/>
      <c r="B23" s="6"/>
      <c r="C23" s="5"/>
      <c r="D23" s="5"/>
      <c r="E23" s="5"/>
      <c r="F23" s="4"/>
      <c r="G23" s="3"/>
    </row>
    <row r="24" spans="1:7" ht="21" customHeight="1" x14ac:dyDescent="0.2">
      <c r="A24" s="2" t="s">
        <v>2</v>
      </c>
    </row>
    <row r="25" spans="1:7" ht="18" customHeight="1" x14ac:dyDescent="0.2">
      <c r="A25" s="1" t="s">
        <v>1</v>
      </c>
    </row>
    <row r="26" spans="1:7" x14ac:dyDescent="0.2">
      <c r="A26" s="1" t="s">
        <v>0</v>
      </c>
    </row>
  </sheetData>
  <mergeCells count="7">
    <mergeCell ref="A2:G2"/>
    <mergeCell ref="A4:A6"/>
    <mergeCell ref="B4:B6"/>
    <mergeCell ref="C4:E4"/>
    <mergeCell ref="C5:C6"/>
    <mergeCell ref="D5:D6"/>
    <mergeCell ref="E5:E6"/>
  </mergeCells>
  <phoneticPr fontId="3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488AA-1C72-4719-B8DD-CE11F3E6DD77}">
  <sheetPr>
    <tabColor rgb="FFFFC000"/>
  </sheetPr>
  <dimension ref="A1:AG36"/>
  <sheetViews>
    <sheetView view="pageBreakPreview" zoomScaleNormal="100" zoomScaleSheetLayoutView="100" workbookViewId="0"/>
  </sheetViews>
  <sheetFormatPr defaultColWidth="3.33203125" defaultRowHeight="13.2" outlineLevelRow="1" x14ac:dyDescent="0.2"/>
  <cols>
    <col min="1" max="7" width="2.88671875" style="1" customWidth="1"/>
    <col min="8" max="10" width="2.88671875" style="1" hidden="1" customWidth="1"/>
    <col min="11" max="32" width="2.88671875" style="1" customWidth="1"/>
    <col min="33" max="33" width="5.109375" style="1" customWidth="1"/>
    <col min="34" max="16384" width="3.33203125" style="1"/>
  </cols>
  <sheetData>
    <row r="1" spans="1:33" ht="24.9" customHeight="1" x14ac:dyDescent="0.2">
      <c r="A1" s="27"/>
      <c r="G1" s="27"/>
      <c r="H1" s="27"/>
      <c r="I1" s="27"/>
      <c r="J1" s="27"/>
      <c r="P1" s="27"/>
    </row>
    <row r="2" spans="1:33" ht="24.9" customHeight="1" x14ac:dyDescent="0.2">
      <c r="A2" s="26" t="s">
        <v>219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</row>
    <row r="3" spans="1:33" ht="24.9" customHeight="1" x14ac:dyDescent="0.2">
      <c r="A3" s="26" t="s">
        <v>213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</row>
    <row r="4" spans="1:33" ht="13.8" thickBot="1" x14ac:dyDescent="0.25">
      <c r="A4" s="1" t="s">
        <v>137</v>
      </c>
      <c r="AB4" s="36" t="s">
        <v>190</v>
      </c>
      <c r="AC4" s="72" t="s">
        <v>31</v>
      </c>
      <c r="AD4" s="72"/>
      <c r="AE4" s="72"/>
      <c r="AF4" s="72"/>
      <c r="AG4" s="72"/>
    </row>
    <row r="5" spans="1:33" ht="18" customHeight="1" x14ac:dyDescent="0.2">
      <c r="A5" s="182" t="s">
        <v>212</v>
      </c>
      <c r="B5" s="69"/>
      <c r="C5" s="129"/>
      <c r="D5" s="181" t="s">
        <v>204</v>
      </c>
      <c r="E5" s="180"/>
      <c r="F5" s="69" t="s">
        <v>218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179"/>
    </row>
    <row r="6" spans="1:33" ht="18" customHeight="1" x14ac:dyDescent="0.2">
      <c r="A6" s="103"/>
      <c r="B6" s="103"/>
      <c r="C6" s="102"/>
      <c r="D6" s="176"/>
      <c r="E6" s="173"/>
      <c r="F6" s="168" t="s">
        <v>217</v>
      </c>
      <c r="G6" s="168"/>
      <c r="H6" s="178" t="s">
        <v>209</v>
      </c>
      <c r="I6" s="178" t="s">
        <v>208</v>
      </c>
      <c r="J6" s="178" t="s">
        <v>207</v>
      </c>
      <c r="K6" s="124" t="s">
        <v>216</v>
      </c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77" t="s">
        <v>205</v>
      </c>
    </row>
    <row r="7" spans="1:33" ht="18" customHeight="1" x14ac:dyDescent="0.2">
      <c r="A7" s="103"/>
      <c r="B7" s="103"/>
      <c r="C7" s="102"/>
      <c r="D7" s="176"/>
      <c r="E7" s="173"/>
      <c r="F7" s="168"/>
      <c r="G7" s="168"/>
      <c r="H7" s="175"/>
      <c r="I7" s="175"/>
      <c r="J7" s="175"/>
      <c r="K7" s="174" t="s">
        <v>204</v>
      </c>
      <c r="L7" s="173"/>
      <c r="M7" s="172" t="s">
        <v>172</v>
      </c>
      <c r="N7" s="170"/>
      <c r="O7" s="170" t="s">
        <v>203</v>
      </c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1" t="s">
        <v>202</v>
      </c>
      <c r="AF7" s="170"/>
      <c r="AG7" s="169"/>
    </row>
    <row r="8" spans="1:33" ht="63" customHeight="1" x14ac:dyDescent="0.2">
      <c r="A8" s="66"/>
      <c r="B8" s="66"/>
      <c r="C8" s="117"/>
      <c r="D8" s="162"/>
      <c r="E8" s="161"/>
      <c r="F8" s="168"/>
      <c r="G8" s="168"/>
      <c r="H8" s="167"/>
      <c r="I8" s="167"/>
      <c r="J8" s="167"/>
      <c r="K8" s="161"/>
      <c r="L8" s="161"/>
      <c r="M8" s="162"/>
      <c r="N8" s="161"/>
      <c r="O8" s="164" t="s">
        <v>201</v>
      </c>
      <c r="P8" s="163"/>
      <c r="Q8" s="164" t="s">
        <v>200</v>
      </c>
      <c r="R8" s="163"/>
      <c r="S8" s="164" t="s">
        <v>199</v>
      </c>
      <c r="T8" s="163"/>
      <c r="U8" s="164" t="s">
        <v>198</v>
      </c>
      <c r="V8" s="163"/>
      <c r="W8" s="164" t="s">
        <v>197</v>
      </c>
      <c r="X8" s="163"/>
      <c r="Y8" s="164" t="s">
        <v>196</v>
      </c>
      <c r="Z8" s="163"/>
      <c r="AA8" s="166" t="s">
        <v>195</v>
      </c>
      <c r="AB8" s="165"/>
      <c r="AC8" s="164" t="s">
        <v>194</v>
      </c>
      <c r="AD8" s="163"/>
      <c r="AE8" s="162"/>
      <c r="AF8" s="161"/>
      <c r="AG8" s="160"/>
    </row>
    <row r="9" spans="1:33" ht="20.100000000000001" customHeight="1" x14ac:dyDescent="0.2">
      <c r="A9" s="159"/>
      <c r="B9" s="159"/>
      <c r="C9" s="158"/>
      <c r="D9" s="156"/>
      <c r="E9" s="156"/>
      <c r="F9" s="156"/>
      <c r="G9" s="156"/>
      <c r="H9" s="157"/>
      <c r="I9" s="157"/>
      <c r="J9" s="157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</row>
    <row r="10" spans="1:33" ht="33" hidden="1" customHeight="1" outlineLevel="1" x14ac:dyDescent="0.2">
      <c r="A10" s="143" t="s">
        <v>43</v>
      </c>
      <c r="B10" s="143"/>
      <c r="C10" s="142"/>
      <c r="D10" s="138">
        <f>F10+K10</f>
        <v>16732</v>
      </c>
      <c r="E10" s="138"/>
      <c r="F10" s="138">
        <f>F11+F15</f>
        <v>12499</v>
      </c>
      <c r="G10" s="138"/>
      <c r="H10" s="139"/>
      <c r="I10" s="139"/>
      <c r="J10" s="139"/>
      <c r="K10" s="138">
        <f>M10+AE10</f>
        <v>4233</v>
      </c>
      <c r="L10" s="138"/>
      <c r="M10" s="138">
        <f>SUM(O10:AD10)</f>
        <v>4158</v>
      </c>
      <c r="N10" s="138"/>
      <c r="O10" s="138">
        <f>O15+O11</f>
        <v>466</v>
      </c>
      <c r="P10" s="138"/>
      <c r="Q10" s="138">
        <f>Q15+Q11</f>
        <v>712</v>
      </c>
      <c r="R10" s="138"/>
      <c r="S10" s="138">
        <f>S15+S11</f>
        <v>1653</v>
      </c>
      <c r="T10" s="138"/>
      <c r="U10" s="138">
        <f>U15+U11</f>
        <v>96</v>
      </c>
      <c r="V10" s="138"/>
      <c r="W10" s="138">
        <f>W15+W11</f>
        <v>75</v>
      </c>
      <c r="X10" s="138"/>
      <c r="Y10" s="138">
        <f>Y15+Y11</f>
        <v>328</v>
      </c>
      <c r="Z10" s="138"/>
      <c r="AA10" s="138">
        <f>AA15+AA11</f>
        <v>730</v>
      </c>
      <c r="AB10" s="138"/>
      <c r="AC10" s="138">
        <f>AC15+AC11</f>
        <v>98</v>
      </c>
      <c r="AD10" s="138"/>
      <c r="AE10" s="138">
        <f>AE11+AE15</f>
        <v>75</v>
      </c>
      <c r="AF10" s="138"/>
      <c r="AG10" s="155" t="s">
        <v>94</v>
      </c>
    </row>
    <row r="11" spans="1:33" ht="33" hidden="1" customHeight="1" outlineLevel="1" x14ac:dyDescent="0.2">
      <c r="A11" s="141" t="s">
        <v>189</v>
      </c>
      <c r="B11" s="141"/>
      <c r="C11" s="140"/>
      <c r="D11" s="138">
        <f>SUM(D12:D14)</f>
        <v>15557</v>
      </c>
      <c r="E11" s="138"/>
      <c r="F11" s="138">
        <f>SUM(F12:F14)</f>
        <v>11871</v>
      </c>
      <c r="G11" s="138"/>
      <c r="H11" s="139"/>
      <c r="I11" s="139"/>
      <c r="J11" s="139"/>
      <c r="K11" s="138">
        <f>M11+AE11</f>
        <v>3686</v>
      </c>
      <c r="L11" s="138"/>
      <c r="M11" s="138">
        <f>SUM(O11:AD11)</f>
        <v>3628</v>
      </c>
      <c r="N11" s="138"/>
      <c r="O11" s="138">
        <f>SUM(O12:O14)</f>
        <v>428</v>
      </c>
      <c r="P11" s="138"/>
      <c r="Q11" s="138">
        <f>SUM(Q12:Q14)</f>
        <v>617</v>
      </c>
      <c r="R11" s="138"/>
      <c r="S11" s="138">
        <f>SUM(S12:S14)</f>
        <v>1481</v>
      </c>
      <c r="T11" s="138"/>
      <c r="U11" s="138">
        <f>SUM(U12:U14)</f>
        <v>68</v>
      </c>
      <c r="V11" s="138"/>
      <c r="W11" s="138">
        <f>SUM(W12:W14)</f>
        <v>65</v>
      </c>
      <c r="X11" s="138"/>
      <c r="Y11" s="138">
        <f>SUM(Y12:Y14)</f>
        <v>277</v>
      </c>
      <c r="Z11" s="138"/>
      <c r="AA11" s="138">
        <f>SUM(AA12:AA14)</f>
        <v>606</v>
      </c>
      <c r="AB11" s="138"/>
      <c r="AC11" s="138">
        <f>SUM(AC12:AC14)</f>
        <v>86</v>
      </c>
      <c r="AD11" s="138"/>
      <c r="AE11" s="138">
        <f>SUM(AE12:AE14)</f>
        <v>58</v>
      </c>
      <c r="AF11" s="138"/>
      <c r="AG11" s="155" t="s">
        <v>94</v>
      </c>
    </row>
    <row r="12" spans="1:33" ht="33" hidden="1" customHeight="1" outlineLevel="1" x14ac:dyDescent="0.2">
      <c r="A12" s="141" t="s">
        <v>193</v>
      </c>
      <c r="B12" s="141"/>
      <c r="C12" s="140"/>
      <c r="D12" s="138">
        <f>F12+K12</f>
        <v>9006</v>
      </c>
      <c r="E12" s="138"/>
      <c r="F12" s="138">
        <f>SUM(H12:J12)</f>
        <v>6998</v>
      </c>
      <c r="G12" s="138"/>
      <c r="H12" s="139">
        <v>6707</v>
      </c>
      <c r="I12" s="139">
        <v>133</v>
      </c>
      <c r="J12" s="139">
        <v>158</v>
      </c>
      <c r="K12" s="138">
        <f>M12+AE12</f>
        <v>2008</v>
      </c>
      <c r="L12" s="138"/>
      <c r="M12" s="138">
        <f>SUM(O12:AD12)</f>
        <v>1967</v>
      </c>
      <c r="N12" s="138"/>
      <c r="O12" s="138">
        <v>384</v>
      </c>
      <c r="P12" s="138"/>
      <c r="Q12" s="138">
        <v>437</v>
      </c>
      <c r="R12" s="138"/>
      <c r="S12" s="138">
        <v>362</v>
      </c>
      <c r="T12" s="138"/>
      <c r="U12" s="138">
        <v>0</v>
      </c>
      <c r="V12" s="138"/>
      <c r="W12" s="138">
        <v>0</v>
      </c>
      <c r="X12" s="138"/>
      <c r="Y12" s="138">
        <v>180</v>
      </c>
      <c r="Z12" s="138"/>
      <c r="AA12" s="138">
        <v>538</v>
      </c>
      <c r="AB12" s="138"/>
      <c r="AC12" s="138">
        <v>66</v>
      </c>
      <c r="AD12" s="138"/>
      <c r="AE12" s="138">
        <v>41</v>
      </c>
      <c r="AF12" s="138"/>
      <c r="AG12" s="137"/>
    </row>
    <row r="13" spans="1:33" ht="33" hidden="1" customHeight="1" outlineLevel="1" x14ac:dyDescent="0.2">
      <c r="A13" s="141" t="s">
        <v>192</v>
      </c>
      <c r="B13" s="141"/>
      <c r="C13" s="140"/>
      <c r="D13" s="138">
        <f>F13+K13</f>
        <v>3234</v>
      </c>
      <c r="E13" s="138"/>
      <c r="F13" s="138">
        <f>SUM(H13:J13)</f>
        <v>2271</v>
      </c>
      <c r="G13" s="138"/>
      <c r="H13" s="139">
        <v>162</v>
      </c>
      <c r="I13" s="139">
        <v>1987</v>
      </c>
      <c r="J13" s="139">
        <v>122</v>
      </c>
      <c r="K13" s="138">
        <f>M13+AE13</f>
        <v>963</v>
      </c>
      <c r="L13" s="138"/>
      <c r="M13" s="138">
        <f>SUM(O13:AD13)</f>
        <v>952</v>
      </c>
      <c r="N13" s="138"/>
      <c r="O13" s="138">
        <v>11</v>
      </c>
      <c r="P13" s="138"/>
      <c r="Q13" s="138">
        <v>91</v>
      </c>
      <c r="R13" s="138"/>
      <c r="S13" s="138">
        <v>713</v>
      </c>
      <c r="T13" s="138"/>
      <c r="U13" s="138">
        <v>47</v>
      </c>
      <c r="V13" s="138"/>
      <c r="W13" s="138">
        <v>36</v>
      </c>
      <c r="X13" s="138"/>
      <c r="Y13" s="138">
        <v>23</v>
      </c>
      <c r="Z13" s="138"/>
      <c r="AA13" s="138">
        <v>21</v>
      </c>
      <c r="AB13" s="138"/>
      <c r="AC13" s="138">
        <v>10</v>
      </c>
      <c r="AD13" s="138"/>
      <c r="AE13" s="138">
        <v>11</v>
      </c>
      <c r="AF13" s="138"/>
      <c r="AG13" s="137"/>
    </row>
    <row r="14" spans="1:33" ht="33" hidden="1" customHeight="1" outlineLevel="1" x14ac:dyDescent="0.2">
      <c r="A14" s="141" t="s">
        <v>191</v>
      </c>
      <c r="B14" s="141"/>
      <c r="C14" s="140"/>
      <c r="D14" s="138">
        <f>F14+K14</f>
        <v>3317</v>
      </c>
      <c r="E14" s="138"/>
      <c r="F14" s="138">
        <f>SUM(H14:J14)</f>
        <v>2602</v>
      </c>
      <c r="G14" s="138"/>
      <c r="H14" s="139">
        <v>375</v>
      </c>
      <c r="I14" s="139">
        <v>277</v>
      </c>
      <c r="J14" s="139">
        <v>1950</v>
      </c>
      <c r="K14" s="138">
        <f>M14+AE14</f>
        <v>715</v>
      </c>
      <c r="L14" s="138"/>
      <c r="M14" s="138">
        <f>SUM(O14:AD14)</f>
        <v>709</v>
      </c>
      <c r="N14" s="138"/>
      <c r="O14" s="138">
        <v>33</v>
      </c>
      <c r="P14" s="138"/>
      <c r="Q14" s="138">
        <v>89</v>
      </c>
      <c r="R14" s="138"/>
      <c r="S14" s="138">
        <v>406</v>
      </c>
      <c r="T14" s="138"/>
      <c r="U14" s="138">
        <v>21</v>
      </c>
      <c r="V14" s="138"/>
      <c r="W14" s="138">
        <v>29</v>
      </c>
      <c r="X14" s="138"/>
      <c r="Y14" s="138">
        <v>74</v>
      </c>
      <c r="Z14" s="138"/>
      <c r="AA14" s="138">
        <v>47</v>
      </c>
      <c r="AB14" s="138"/>
      <c r="AC14" s="138">
        <v>10</v>
      </c>
      <c r="AD14" s="138"/>
      <c r="AE14" s="138">
        <v>6</v>
      </c>
      <c r="AF14" s="138"/>
      <c r="AG14" s="137"/>
    </row>
    <row r="15" spans="1:33" ht="33" hidden="1" customHeight="1" outlineLevel="1" x14ac:dyDescent="0.2">
      <c r="A15" s="141" t="s">
        <v>188</v>
      </c>
      <c r="B15" s="141"/>
      <c r="C15" s="140"/>
      <c r="D15" s="138">
        <f>SUM(D16:D18)</f>
        <v>1175</v>
      </c>
      <c r="E15" s="138"/>
      <c r="F15" s="138">
        <f>SUM(F16:F18)</f>
        <v>628</v>
      </c>
      <c r="G15" s="138"/>
      <c r="H15" s="139"/>
      <c r="I15" s="139" t="s">
        <v>190</v>
      </c>
      <c r="J15" s="139"/>
      <c r="K15" s="138">
        <f>SUM(K16:K18)</f>
        <v>547</v>
      </c>
      <c r="L15" s="138"/>
      <c r="M15" s="138">
        <f>SUM(M16:M18)</f>
        <v>530</v>
      </c>
      <c r="N15" s="138"/>
      <c r="O15" s="138">
        <f>SUM(O16:O18)</f>
        <v>38</v>
      </c>
      <c r="P15" s="138"/>
      <c r="Q15" s="138">
        <f>SUM(Q16:Q18)</f>
        <v>95</v>
      </c>
      <c r="R15" s="138"/>
      <c r="S15" s="138">
        <f>SUM(S16:S18)</f>
        <v>172</v>
      </c>
      <c r="T15" s="138"/>
      <c r="U15" s="138">
        <f>SUM(U16:U18)</f>
        <v>28</v>
      </c>
      <c r="V15" s="138"/>
      <c r="W15" s="138">
        <f>SUM(W16:W18)</f>
        <v>10</v>
      </c>
      <c r="X15" s="138"/>
      <c r="Y15" s="138">
        <f>SUM(Y16:Y18)</f>
        <v>51</v>
      </c>
      <c r="Z15" s="138"/>
      <c r="AA15" s="138">
        <f>SUM(AA16:AA18)</f>
        <v>124</v>
      </c>
      <c r="AB15" s="138"/>
      <c r="AC15" s="138">
        <f>SUM(AC16:AC18)</f>
        <v>12</v>
      </c>
      <c r="AD15" s="138"/>
      <c r="AE15" s="138">
        <f>SUM(AE16:AE18)</f>
        <v>17</v>
      </c>
      <c r="AF15" s="138"/>
      <c r="AG15" s="155" t="s">
        <v>94</v>
      </c>
    </row>
    <row r="16" spans="1:33" ht="33" hidden="1" customHeight="1" outlineLevel="1" x14ac:dyDescent="0.2">
      <c r="A16" s="147" t="s">
        <v>193</v>
      </c>
      <c r="B16" s="147"/>
      <c r="C16" s="146"/>
      <c r="D16" s="152">
        <f>F16+K16</f>
        <v>735</v>
      </c>
      <c r="E16" s="152"/>
      <c r="F16" s="152">
        <f>SUM(H16:J16)</f>
        <v>415</v>
      </c>
      <c r="G16" s="152"/>
      <c r="H16" s="153">
        <v>406</v>
      </c>
      <c r="I16" s="153" t="s">
        <v>190</v>
      </c>
      <c r="J16" s="153">
        <v>9</v>
      </c>
      <c r="K16" s="152">
        <f>M16+AE16</f>
        <v>320</v>
      </c>
      <c r="L16" s="152"/>
      <c r="M16" s="152">
        <f>SUM(O16:AD16)</f>
        <v>305</v>
      </c>
      <c r="N16" s="152"/>
      <c r="O16" s="152">
        <v>34</v>
      </c>
      <c r="P16" s="152"/>
      <c r="Q16" s="152">
        <v>75</v>
      </c>
      <c r="R16" s="152"/>
      <c r="S16" s="152">
        <v>42</v>
      </c>
      <c r="T16" s="152"/>
      <c r="U16" s="152" t="s">
        <v>94</v>
      </c>
      <c r="V16" s="152"/>
      <c r="W16" s="152" t="s">
        <v>94</v>
      </c>
      <c r="X16" s="152"/>
      <c r="Y16" s="152">
        <v>28</v>
      </c>
      <c r="Z16" s="152"/>
      <c r="AA16" s="152">
        <v>117</v>
      </c>
      <c r="AB16" s="152"/>
      <c r="AC16" s="152">
        <v>9</v>
      </c>
      <c r="AD16" s="152"/>
      <c r="AE16" s="152">
        <v>15</v>
      </c>
      <c r="AF16" s="152"/>
      <c r="AG16" s="137"/>
    </row>
    <row r="17" spans="1:33" ht="33" hidden="1" customHeight="1" outlineLevel="1" x14ac:dyDescent="0.2">
      <c r="A17" s="147" t="s">
        <v>192</v>
      </c>
      <c r="B17" s="147"/>
      <c r="C17" s="146"/>
      <c r="D17" s="152">
        <f>F17+K17</f>
        <v>207</v>
      </c>
      <c r="E17" s="152"/>
      <c r="F17" s="152">
        <f>SUM(H17:J17)</f>
        <v>91</v>
      </c>
      <c r="G17" s="152"/>
      <c r="H17" s="153">
        <v>20</v>
      </c>
      <c r="I17" s="153">
        <v>30</v>
      </c>
      <c r="J17" s="153">
        <v>41</v>
      </c>
      <c r="K17" s="152">
        <f>M17+AE17</f>
        <v>116</v>
      </c>
      <c r="L17" s="152"/>
      <c r="M17" s="152">
        <f>SUM(O17:AD17)</f>
        <v>114</v>
      </c>
      <c r="N17" s="152"/>
      <c r="O17" s="152">
        <v>0</v>
      </c>
      <c r="P17" s="152"/>
      <c r="Q17" s="152">
        <v>11</v>
      </c>
      <c r="R17" s="152"/>
      <c r="S17" s="152">
        <v>68</v>
      </c>
      <c r="T17" s="152"/>
      <c r="U17" s="152">
        <v>16</v>
      </c>
      <c r="V17" s="152"/>
      <c r="W17" s="152">
        <v>6</v>
      </c>
      <c r="X17" s="152"/>
      <c r="Y17" s="152">
        <v>9</v>
      </c>
      <c r="Z17" s="152"/>
      <c r="AA17" s="152">
        <v>3</v>
      </c>
      <c r="AB17" s="152"/>
      <c r="AC17" s="152">
        <v>1</v>
      </c>
      <c r="AD17" s="152"/>
      <c r="AE17" s="152">
        <v>2</v>
      </c>
      <c r="AF17" s="152"/>
      <c r="AG17" s="137"/>
    </row>
    <row r="18" spans="1:33" ht="33" hidden="1" customHeight="1" outlineLevel="1" x14ac:dyDescent="0.2">
      <c r="A18" s="147" t="s">
        <v>191</v>
      </c>
      <c r="B18" s="147"/>
      <c r="C18" s="146"/>
      <c r="D18" s="152">
        <f>F18+K18</f>
        <v>233</v>
      </c>
      <c r="E18" s="152"/>
      <c r="F18" s="152">
        <f>SUM(H18:J18)</f>
        <v>122</v>
      </c>
      <c r="G18" s="152"/>
      <c r="H18" s="153">
        <v>16</v>
      </c>
      <c r="I18" s="153">
        <v>0</v>
      </c>
      <c r="J18" s="153">
        <v>106</v>
      </c>
      <c r="K18" s="152">
        <f>M18+AE18</f>
        <v>111</v>
      </c>
      <c r="L18" s="152"/>
      <c r="M18" s="152">
        <f>SUM(O18:AD18)</f>
        <v>111</v>
      </c>
      <c r="N18" s="152"/>
      <c r="O18" s="152">
        <v>4</v>
      </c>
      <c r="P18" s="152"/>
      <c r="Q18" s="152">
        <v>9</v>
      </c>
      <c r="R18" s="152"/>
      <c r="S18" s="152">
        <v>62</v>
      </c>
      <c r="T18" s="152"/>
      <c r="U18" s="152">
        <v>12</v>
      </c>
      <c r="V18" s="152"/>
      <c r="W18" s="152">
        <v>4</v>
      </c>
      <c r="X18" s="152"/>
      <c r="Y18" s="152">
        <v>14</v>
      </c>
      <c r="Z18" s="152"/>
      <c r="AA18" s="152">
        <v>4</v>
      </c>
      <c r="AB18" s="152"/>
      <c r="AC18" s="152">
        <v>2</v>
      </c>
      <c r="AD18" s="152"/>
      <c r="AE18" s="152">
        <v>0</v>
      </c>
      <c r="AF18" s="152"/>
      <c r="AG18" s="137"/>
    </row>
    <row r="19" spans="1:33" ht="20.100000000000001" hidden="1" customHeight="1" outlineLevel="1" x14ac:dyDescent="0.2">
      <c r="A19" s="150"/>
      <c r="B19" s="150"/>
      <c r="C19" s="149"/>
      <c r="D19" s="152"/>
      <c r="E19" s="152"/>
      <c r="F19" s="152"/>
      <c r="G19" s="152"/>
      <c r="H19" s="153"/>
      <c r="I19" s="153"/>
      <c r="J19" s="153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37"/>
    </row>
    <row r="20" spans="1:33" ht="33" customHeight="1" collapsed="1" x14ac:dyDescent="0.2">
      <c r="A20" s="143" t="s">
        <v>17</v>
      </c>
      <c r="B20" s="143"/>
      <c r="C20" s="142"/>
      <c r="D20" s="138">
        <f>F20+K20+AG20</f>
        <v>15023</v>
      </c>
      <c r="E20" s="138"/>
      <c r="F20" s="138">
        <f>F21+F22</f>
        <v>11040</v>
      </c>
      <c r="G20" s="138"/>
      <c r="H20" s="139"/>
      <c r="I20" s="139"/>
      <c r="J20" s="139"/>
      <c r="K20" s="138">
        <f>K21+K22</f>
        <v>3895</v>
      </c>
      <c r="L20" s="138"/>
      <c r="M20" s="138">
        <f>SUM(O20:AD20)</f>
        <v>3818</v>
      </c>
      <c r="N20" s="138"/>
      <c r="O20" s="138">
        <f>O21+O22</f>
        <v>433</v>
      </c>
      <c r="P20" s="138"/>
      <c r="Q20" s="138">
        <f>Q21+Q22</f>
        <v>635</v>
      </c>
      <c r="R20" s="138"/>
      <c r="S20" s="138">
        <f>S21+S22</f>
        <v>1492</v>
      </c>
      <c r="T20" s="138"/>
      <c r="U20" s="138">
        <f>U21+U22</f>
        <v>125</v>
      </c>
      <c r="V20" s="138"/>
      <c r="W20" s="138">
        <f>W21+W22</f>
        <v>87</v>
      </c>
      <c r="X20" s="138"/>
      <c r="Y20" s="138">
        <f>Y21+Y22</f>
        <v>296</v>
      </c>
      <c r="Z20" s="138"/>
      <c r="AA20" s="138">
        <f>AA21+AA22</f>
        <v>705</v>
      </c>
      <c r="AB20" s="138"/>
      <c r="AC20" s="138">
        <f>AC21+AC22</f>
        <v>45</v>
      </c>
      <c r="AD20" s="138"/>
      <c r="AE20" s="138">
        <f>AE21+AE22</f>
        <v>77</v>
      </c>
      <c r="AF20" s="138"/>
      <c r="AG20" s="137">
        <f>AG21+AG22</f>
        <v>88</v>
      </c>
    </row>
    <row r="21" spans="1:33" ht="33" customHeight="1" x14ac:dyDescent="0.2">
      <c r="A21" s="141" t="s">
        <v>189</v>
      </c>
      <c r="B21" s="141"/>
      <c r="C21" s="140"/>
      <c r="D21" s="138">
        <f>F21+K21+AG21</f>
        <v>13984</v>
      </c>
      <c r="E21" s="138"/>
      <c r="F21" s="138">
        <v>10539</v>
      </c>
      <c r="G21" s="138"/>
      <c r="H21" s="139"/>
      <c r="I21" s="139"/>
      <c r="J21" s="139"/>
      <c r="K21" s="138">
        <f>M21+AE21</f>
        <v>3366</v>
      </c>
      <c r="L21" s="138"/>
      <c r="M21" s="184">
        <f>SUM(O21:AD21)</f>
        <v>3309</v>
      </c>
      <c r="N21" s="184"/>
      <c r="O21" s="138">
        <v>380</v>
      </c>
      <c r="P21" s="138"/>
      <c r="Q21" s="138">
        <v>546</v>
      </c>
      <c r="R21" s="138"/>
      <c r="S21" s="138">
        <v>1328</v>
      </c>
      <c r="T21" s="138"/>
      <c r="U21" s="138">
        <v>99</v>
      </c>
      <c r="V21" s="138"/>
      <c r="W21" s="138">
        <v>78</v>
      </c>
      <c r="X21" s="138"/>
      <c r="Y21" s="138">
        <v>253</v>
      </c>
      <c r="Z21" s="138"/>
      <c r="AA21" s="138">
        <v>583</v>
      </c>
      <c r="AB21" s="138"/>
      <c r="AC21" s="138">
        <v>42</v>
      </c>
      <c r="AD21" s="138"/>
      <c r="AE21" s="138">
        <v>57</v>
      </c>
      <c r="AF21" s="138"/>
      <c r="AG21" s="137">
        <v>79</v>
      </c>
    </row>
    <row r="22" spans="1:33" ht="33" customHeight="1" x14ac:dyDescent="0.2">
      <c r="A22" s="141" t="s">
        <v>188</v>
      </c>
      <c r="B22" s="141"/>
      <c r="C22" s="140"/>
      <c r="D22" s="138">
        <f>F22+K22+AG22</f>
        <v>1039</v>
      </c>
      <c r="E22" s="138"/>
      <c r="F22" s="138">
        <v>501</v>
      </c>
      <c r="G22" s="138"/>
      <c r="H22" s="139"/>
      <c r="I22" s="139" t="s">
        <v>190</v>
      </c>
      <c r="J22" s="139"/>
      <c r="K22" s="138">
        <f>M22+AE22</f>
        <v>529</v>
      </c>
      <c r="L22" s="138"/>
      <c r="M22" s="138">
        <f>SUM(O22:AD22)</f>
        <v>509</v>
      </c>
      <c r="N22" s="138"/>
      <c r="O22" s="138">
        <v>53</v>
      </c>
      <c r="P22" s="138"/>
      <c r="Q22" s="138">
        <v>89</v>
      </c>
      <c r="R22" s="138"/>
      <c r="S22" s="138">
        <v>164</v>
      </c>
      <c r="T22" s="138"/>
      <c r="U22" s="138">
        <v>26</v>
      </c>
      <c r="V22" s="138"/>
      <c r="W22" s="138">
        <v>9</v>
      </c>
      <c r="X22" s="138"/>
      <c r="Y22" s="138">
        <v>43</v>
      </c>
      <c r="Z22" s="138"/>
      <c r="AA22" s="138">
        <v>122</v>
      </c>
      <c r="AB22" s="138"/>
      <c r="AC22" s="138">
        <v>3</v>
      </c>
      <c r="AD22" s="138"/>
      <c r="AE22" s="138">
        <v>20</v>
      </c>
      <c r="AF22" s="138"/>
      <c r="AG22" s="137">
        <v>9</v>
      </c>
    </row>
    <row r="23" spans="1:33" ht="20.100000000000001" customHeight="1" x14ac:dyDescent="0.2">
      <c r="A23" s="150"/>
      <c r="B23" s="150"/>
      <c r="C23" s="149"/>
      <c r="D23" s="152"/>
      <c r="E23" s="152"/>
      <c r="F23" s="152"/>
      <c r="G23" s="152"/>
      <c r="H23" s="153"/>
      <c r="I23" s="153"/>
      <c r="J23" s="153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1"/>
    </row>
    <row r="24" spans="1:33" ht="33" customHeight="1" x14ac:dyDescent="0.2">
      <c r="A24" s="143" t="s">
        <v>11</v>
      </c>
      <c r="B24" s="143"/>
      <c r="C24" s="142"/>
      <c r="D24" s="138">
        <f>F24+K24+AG24</f>
        <v>14007</v>
      </c>
      <c r="E24" s="138"/>
      <c r="F24" s="138">
        <f>F25+F26</f>
        <v>10179</v>
      </c>
      <c r="G24" s="138"/>
      <c r="H24" s="139"/>
      <c r="I24" s="139"/>
      <c r="J24" s="139"/>
      <c r="K24" s="138">
        <f>K25+K26</f>
        <v>3723</v>
      </c>
      <c r="L24" s="138"/>
      <c r="M24" s="138">
        <f>SUM(O24:AD24)</f>
        <v>3621</v>
      </c>
      <c r="N24" s="138"/>
      <c r="O24" s="138">
        <f>O25+O26</f>
        <v>426</v>
      </c>
      <c r="P24" s="138"/>
      <c r="Q24" s="138">
        <f>Q25+Q26</f>
        <v>521</v>
      </c>
      <c r="R24" s="138"/>
      <c r="S24" s="138">
        <f>S25+S26</f>
        <v>1501</v>
      </c>
      <c r="T24" s="138"/>
      <c r="U24" s="138">
        <f>U25+U26</f>
        <v>106</v>
      </c>
      <c r="V24" s="138"/>
      <c r="W24" s="138">
        <f>W25+W26</f>
        <v>96</v>
      </c>
      <c r="X24" s="138"/>
      <c r="Y24" s="138">
        <f>Y25+Y26</f>
        <v>300</v>
      </c>
      <c r="Z24" s="138"/>
      <c r="AA24" s="138">
        <f>AA25+AA26</f>
        <v>626</v>
      </c>
      <c r="AB24" s="138"/>
      <c r="AC24" s="138">
        <f>AC25+AC26</f>
        <v>45</v>
      </c>
      <c r="AD24" s="138"/>
      <c r="AE24" s="138">
        <f>AE25+AE26</f>
        <v>102</v>
      </c>
      <c r="AF24" s="138"/>
      <c r="AG24" s="137">
        <f>AG25+AG26</f>
        <v>105</v>
      </c>
    </row>
    <row r="25" spans="1:33" ht="33" customHeight="1" x14ac:dyDescent="0.2">
      <c r="A25" s="141" t="s">
        <v>189</v>
      </c>
      <c r="B25" s="141"/>
      <c r="C25" s="140"/>
      <c r="D25" s="138">
        <f>F25+K25+AG25</f>
        <v>13033</v>
      </c>
      <c r="E25" s="138"/>
      <c r="F25" s="138">
        <v>9738</v>
      </c>
      <c r="G25" s="138"/>
      <c r="H25" s="139"/>
      <c r="I25" s="139"/>
      <c r="J25" s="139"/>
      <c r="K25" s="138">
        <f>M25+AE25</f>
        <v>3196</v>
      </c>
      <c r="L25" s="138"/>
      <c r="M25" s="184">
        <f>SUM(O25:AD25)</f>
        <v>3135</v>
      </c>
      <c r="N25" s="184"/>
      <c r="O25" s="138">
        <v>382</v>
      </c>
      <c r="P25" s="138"/>
      <c r="Q25" s="138">
        <v>427</v>
      </c>
      <c r="R25" s="138"/>
      <c r="S25" s="138">
        <v>1283</v>
      </c>
      <c r="T25" s="138"/>
      <c r="U25" s="138">
        <v>83</v>
      </c>
      <c r="V25" s="138"/>
      <c r="W25" s="138">
        <v>83</v>
      </c>
      <c r="X25" s="138"/>
      <c r="Y25" s="138">
        <v>265</v>
      </c>
      <c r="Z25" s="138"/>
      <c r="AA25" s="138">
        <v>569</v>
      </c>
      <c r="AB25" s="138"/>
      <c r="AC25" s="138">
        <f>4+6+1+1+30+1</f>
        <v>43</v>
      </c>
      <c r="AD25" s="138"/>
      <c r="AE25" s="138">
        <v>61</v>
      </c>
      <c r="AF25" s="138"/>
      <c r="AG25" s="137">
        <f>81+18</f>
        <v>99</v>
      </c>
    </row>
    <row r="26" spans="1:33" ht="33" customHeight="1" x14ac:dyDescent="0.2">
      <c r="A26" s="141" t="s">
        <v>188</v>
      </c>
      <c r="B26" s="141"/>
      <c r="C26" s="140"/>
      <c r="D26" s="138">
        <f>F26+K26+AG26</f>
        <v>974</v>
      </c>
      <c r="E26" s="138"/>
      <c r="F26" s="138">
        <v>441</v>
      </c>
      <c r="G26" s="138"/>
      <c r="H26" s="139"/>
      <c r="I26" s="139" t="s">
        <v>190</v>
      </c>
      <c r="J26" s="139"/>
      <c r="K26" s="138">
        <f>M26+AE26</f>
        <v>527</v>
      </c>
      <c r="L26" s="138"/>
      <c r="M26" s="138">
        <f>SUM(O26:AD26)</f>
        <v>486</v>
      </c>
      <c r="N26" s="138"/>
      <c r="O26" s="138">
        <v>44</v>
      </c>
      <c r="P26" s="138"/>
      <c r="Q26" s="138">
        <v>94</v>
      </c>
      <c r="R26" s="138"/>
      <c r="S26" s="138">
        <v>218</v>
      </c>
      <c r="T26" s="138"/>
      <c r="U26" s="138">
        <v>23</v>
      </c>
      <c r="V26" s="138"/>
      <c r="W26" s="138">
        <v>13</v>
      </c>
      <c r="X26" s="138"/>
      <c r="Y26" s="138">
        <v>35</v>
      </c>
      <c r="Z26" s="138"/>
      <c r="AA26" s="138">
        <v>57</v>
      </c>
      <c r="AB26" s="138"/>
      <c r="AC26" s="138">
        <f>1+1</f>
        <v>2</v>
      </c>
      <c r="AD26" s="138"/>
      <c r="AE26" s="138">
        <v>41</v>
      </c>
      <c r="AF26" s="138"/>
      <c r="AG26" s="137">
        <v>6</v>
      </c>
    </row>
    <row r="27" spans="1:33" ht="15.9" customHeight="1" x14ac:dyDescent="0.2">
      <c r="A27" s="150"/>
      <c r="B27" s="150"/>
      <c r="C27" s="149"/>
      <c r="D27" s="144"/>
      <c r="E27" s="144"/>
      <c r="F27" s="144"/>
      <c r="G27" s="144"/>
      <c r="H27" s="145"/>
      <c r="I27" s="145"/>
      <c r="J27" s="145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</row>
    <row r="28" spans="1:33" ht="33" customHeight="1" x14ac:dyDescent="0.2">
      <c r="A28" s="143" t="s">
        <v>6</v>
      </c>
      <c r="B28" s="143"/>
      <c r="C28" s="142"/>
      <c r="D28" s="138">
        <f>F28+K28+AG28</f>
        <v>12024</v>
      </c>
      <c r="E28" s="138"/>
      <c r="F28" s="138">
        <f>F29+F30</f>
        <v>8657</v>
      </c>
      <c r="G28" s="138"/>
      <c r="H28" s="139"/>
      <c r="I28" s="139"/>
      <c r="J28" s="139"/>
      <c r="K28" s="138">
        <f>K29+K30</f>
        <v>3260</v>
      </c>
      <c r="L28" s="138"/>
      <c r="M28" s="138">
        <f>SUM(O28:AD28)</f>
        <v>3204</v>
      </c>
      <c r="N28" s="138"/>
      <c r="O28" s="138">
        <f>O29+O30</f>
        <v>397</v>
      </c>
      <c r="P28" s="138"/>
      <c r="Q28" s="138">
        <f>Q29+Q30</f>
        <v>468</v>
      </c>
      <c r="R28" s="138"/>
      <c r="S28" s="138">
        <f>S29+S30</f>
        <v>1262</v>
      </c>
      <c r="T28" s="138"/>
      <c r="U28" s="138">
        <f>U29+U30</f>
        <v>107</v>
      </c>
      <c r="V28" s="138"/>
      <c r="W28" s="138">
        <f>W29+W30</f>
        <v>80</v>
      </c>
      <c r="X28" s="138"/>
      <c r="Y28" s="138">
        <f>Y29+Y30</f>
        <v>304</v>
      </c>
      <c r="Z28" s="138"/>
      <c r="AA28" s="138">
        <f>AA29+AA30</f>
        <v>550</v>
      </c>
      <c r="AB28" s="138"/>
      <c r="AC28" s="138">
        <f>AC29+AC30</f>
        <v>36</v>
      </c>
      <c r="AD28" s="138"/>
      <c r="AE28" s="138">
        <f>AE29+AE30</f>
        <v>56</v>
      </c>
      <c r="AF28" s="138"/>
      <c r="AG28" s="137">
        <f>AG29+AG30</f>
        <v>107</v>
      </c>
    </row>
    <row r="29" spans="1:33" ht="33" customHeight="1" x14ac:dyDescent="0.2">
      <c r="A29" s="141" t="s">
        <v>189</v>
      </c>
      <c r="B29" s="141"/>
      <c r="C29" s="140"/>
      <c r="D29" s="138">
        <f>F29+K29+AG29</f>
        <v>11317</v>
      </c>
      <c r="E29" s="138"/>
      <c r="F29" s="138">
        <v>8332</v>
      </c>
      <c r="G29" s="138"/>
      <c r="H29" s="139"/>
      <c r="I29" s="139"/>
      <c r="J29" s="139"/>
      <c r="K29" s="138">
        <f>M29+AE29</f>
        <v>2890</v>
      </c>
      <c r="L29" s="138"/>
      <c r="M29" s="184">
        <f>SUM(O29:AD29)</f>
        <v>2835</v>
      </c>
      <c r="N29" s="184"/>
      <c r="O29" s="138">
        <v>358</v>
      </c>
      <c r="P29" s="138"/>
      <c r="Q29" s="138">
        <v>418</v>
      </c>
      <c r="R29" s="138"/>
      <c r="S29" s="138">
        <v>1111</v>
      </c>
      <c r="T29" s="138"/>
      <c r="U29" s="138">
        <v>83</v>
      </c>
      <c r="V29" s="138"/>
      <c r="W29" s="138">
        <v>65</v>
      </c>
      <c r="X29" s="138"/>
      <c r="Y29" s="138">
        <v>268</v>
      </c>
      <c r="Z29" s="138"/>
      <c r="AA29" s="138">
        <v>499</v>
      </c>
      <c r="AB29" s="138"/>
      <c r="AC29" s="138">
        <v>33</v>
      </c>
      <c r="AD29" s="138"/>
      <c r="AE29" s="138">
        <v>55</v>
      </c>
      <c r="AF29" s="138"/>
      <c r="AG29" s="137">
        <v>95</v>
      </c>
    </row>
    <row r="30" spans="1:33" ht="33" customHeight="1" x14ac:dyDescent="0.2">
      <c r="A30" s="141" t="s">
        <v>188</v>
      </c>
      <c r="B30" s="141"/>
      <c r="C30" s="140"/>
      <c r="D30" s="138">
        <f>F30+K30+AG30</f>
        <v>707</v>
      </c>
      <c r="E30" s="138"/>
      <c r="F30" s="138">
        <v>325</v>
      </c>
      <c r="G30" s="138"/>
      <c r="H30" s="139"/>
      <c r="I30" s="139"/>
      <c r="J30" s="139"/>
      <c r="K30" s="138">
        <f>M30+AE30</f>
        <v>370</v>
      </c>
      <c r="L30" s="138"/>
      <c r="M30" s="138">
        <f>SUM(O30:AD30)</f>
        <v>369</v>
      </c>
      <c r="N30" s="138"/>
      <c r="O30" s="138">
        <v>39</v>
      </c>
      <c r="P30" s="138"/>
      <c r="Q30" s="138">
        <v>50</v>
      </c>
      <c r="R30" s="138"/>
      <c r="S30" s="138">
        <v>151</v>
      </c>
      <c r="T30" s="138"/>
      <c r="U30" s="138">
        <v>24</v>
      </c>
      <c r="V30" s="138"/>
      <c r="W30" s="138">
        <v>15</v>
      </c>
      <c r="X30" s="138"/>
      <c r="Y30" s="138">
        <v>36</v>
      </c>
      <c r="Z30" s="138"/>
      <c r="AA30" s="138">
        <v>51</v>
      </c>
      <c r="AB30" s="138"/>
      <c r="AC30" s="138">
        <v>3</v>
      </c>
      <c r="AD30" s="138"/>
      <c r="AE30" s="138">
        <v>1</v>
      </c>
      <c r="AF30" s="138"/>
      <c r="AG30" s="137">
        <v>12</v>
      </c>
    </row>
    <row r="31" spans="1:33" ht="15.9" hidden="1" customHeight="1" x14ac:dyDescent="0.2">
      <c r="A31" s="150"/>
      <c r="B31" s="150"/>
      <c r="C31" s="149"/>
      <c r="D31" s="144"/>
      <c r="E31" s="144"/>
      <c r="F31" s="144"/>
      <c r="G31" s="144"/>
      <c r="H31" s="145"/>
      <c r="I31" s="145"/>
      <c r="J31" s="145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</row>
    <row r="32" spans="1:33" ht="20.100000000000001" customHeight="1" thickBot="1" x14ac:dyDescent="0.25">
      <c r="A32" s="136"/>
      <c r="B32" s="136"/>
      <c r="C32" s="135"/>
      <c r="D32" s="133"/>
      <c r="E32" s="133"/>
      <c r="F32" s="133"/>
      <c r="G32" s="133"/>
      <c r="H32" s="134"/>
      <c r="I32" s="134"/>
      <c r="J32" s="134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36"/>
    </row>
    <row r="33" spans="1:32" ht="15.9" customHeight="1" x14ac:dyDescent="0.2">
      <c r="A33" s="2" t="s">
        <v>35</v>
      </c>
      <c r="B33" s="24"/>
      <c r="C33" s="2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</row>
    <row r="34" spans="1:32" s="49" customFormat="1" ht="18" customHeight="1" x14ac:dyDescent="0.2">
      <c r="A34" s="2" t="s">
        <v>187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32" s="49" customFormat="1" x14ac:dyDescent="0.2">
      <c r="A35" s="2" t="s">
        <v>186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32" x14ac:dyDescent="0.2">
      <c r="B36" s="1" t="s">
        <v>185</v>
      </c>
    </row>
  </sheetData>
  <mergeCells count="360">
    <mergeCell ref="A30:C30"/>
    <mergeCell ref="D30:E30"/>
    <mergeCell ref="F30:G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Q29:R29"/>
    <mergeCell ref="S29:T29"/>
    <mergeCell ref="Q28:R28"/>
    <mergeCell ref="S28:T28"/>
    <mergeCell ref="A28:C28"/>
    <mergeCell ref="D28:E28"/>
    <mergeCell ref="F28:G28"/>
    <mergeCell ref="K28:L28"/>
    <mergeCell ref="M28:N28"/>
    <mergeCell ref="O28:P28"/>
    <mergeCell ref="A29:C29"/>
    <mergeCell ref="D29:E29"/>
    <mergeCell ref="F29:G29"/>
    <mergeCell ref="K29:L29"/>
    <mergeCell ref="M29:N29"/>
    <mergeCell ref="O29:P29"/>
    <mergeCell ref="AA26:AB26"/>
    <mergeCell ref="AC28:AD28"/>
    <mergeCell ref="AE28:AF28"/>
    <mergeCell ref="U28:V28"/>
    <mergeCell ref="W28:X28"/>
    <mergeCell ref="Y28:Z28"/>
    <mergeCell ref="AA28:AB28"/>
    <mergeCell ref="U25:V25"/>
    <mergeCell ref="W25:X25"/>
    <mergeCell ref="Y25:Z25"/>
    <mergeCell ref="AC26:AD26"/>
    <mergeCell ref="AE26:AF26"/>
    <mergeCell ref="Q26:R26"/>
    <mergeCell ref="S26:T26"/>
    <mergeCell ref="U26:V26"/>
    <mergeCell ref="W26:X26"/>
    <mergeCell ref="Y26:Z26"/>
    <mergeCell ref="A26:C26"/>
    <mergeCell ref="D26:E26"/>
    <mergeCell ref="F26:G26"/>
    <mergeCell ref="K26:L26"/>
    <mergeCell ref="M26:N26"/>
    <mergeCell ref="O26:P26"/>
    <mergeCell ref="U24:V24"/>
    <mergeCell ref="W24:X24"/>
    <mergeCell ref="Y24:Z24"/>
    <mergeCell ref="AA24:AB24"/>
    <mergeCell ref="A24:C24"/>
    <mergeCell ref="D24:E24"/>
    <mergeCell ref="F24:G24"/>
    <mergeCell ref="K24:L24"/>
    <mergeCell ref="M24:N24"/>
    <mergeCell ref="A25:C25"/>
    <mergeCell ref="D25:E25"/>
    <mergeCell ref="F25:G25"/>
    <mergeCell ref="K25:L25"/>
    <mergeCell ref="M25:N25"/>
    <mergeCell ref="O25:P25"/>
    <mergeCell ref="AC30:AD30"/>
    <mergeCell ref="AE30:AF30"/>
    <mergeCell ref="AC25:AD25"/>
    <mergeCell ref="AE25:AF25"/>
    <mergeCell ref="AC24:AD24"/>
    <mergeCell ref="AE24:AF24"/>
    <mergeCell ref="U29:V29"/>
    <mergeCell ref="W29:X29"/>
    <mergeCell ref="Y29:Z29"/>
    <mergeCell ref="AA29:AB29"/>
    <mergeCell ref="AC29:AD29"/>
    <mergeCell ref="AE29:AF29"/>
    <mergeCell ref="Y32:Z32"/>
    <mergeCell ref="AA32:AB32"/>
    <mergeCell ref="AC31:AD31"/>
    <mergeCell ref="AE31:AF31"/>
    <mergeCell ref="U27:V27"/>
    <mergeCell ref="W27:X27"/>
    <mergeCell ref="Y27:Z27"/>
    <mergeCell ref="AA27:AB27"/>
    <mergeCell ref="AC27:AD27"/>
    <mergeCell ref="AE27:AF27"/>
    <mergeCell ref="F31:G31"/>
    <mergeCell ref="K31:L31"/>
    <mergeCell ref="M31:N31"/>
    <mergeCell ref="O31:P31"/>
    <mergeCell ref="Q32:R32"/>
    <mergeCell ref="S32:T32"/>
    <mergeCell ref="AC32:AD32"/>
    <mergeCell ref="AE32:AF32"/>
    <mergeCell ref="Q31:R31"/>
    <mergeCell ref="S31:T31"/>
    <mergeCell ref="U31:V31"/>
    <mergeCell ref="W31:X31"/>
    <mergeCell ref="Y31:Z31"/>
    <mergeCell ref="AA31:AB31"/>
    <mergeCell ref="U32:V32"/>
    <mergeCell ref="W32:X32"/>
    <mergeCell ref="O24:P24"/>
    <mergeCell ref="AA25:AB25"/>
    <mergeCell ref="A32:C32"/>
    <mergeCell ref="D32:E32"/>
    <mergeCell ref="F32:G32"/>
    <mergeCell ref="K32:L32"/>
    <mergeCell ref="M32:N32"/>
    <mergeCell ref="O32:P32"/>
    <mergeCell ref="A31:C31"/>
    <mergeCell ref="D31:E31"/>
    <mergeCell ref="Y23:Z23"/>
    <mergeCell ref="AA23:AB23"/>
    <mergeCell ref="A23:C23"/>
    <mergeCell ref="D23:E23"/>
    <mergeCell ref="F23:G23"/>
    <mergeCell ref="K23:L23"/>
    <mergeCell ref="M23:N23"/>
    <mergeCell ref="O23:P23"/>
    <mergeCell ref="Q27:R27"/>
    <mergeCell ref="S27:T27"/>
    <mergeCell ref="Q23:R23"/>
    <mergeCell ref="S23:T23"/>
    <mergeCell ref="U23:V23"/>
    <mergeCell ref="W23:X23"/>
    <mergeCell ref="Q25:R25"/>
    <mergeCell ref="S25:T25"/>
    <mergeCell ref="Q24:R24"/>
    <mergeCell ref="S24:T24"/>
    <mergeCell ref="A21:C21"/>
    <mergeCell ref="D21:E21"/>
    <mergeCell ref="AC23:AD23"/>
    <mergeCell ref="AE23:AF23"/>
    <mergeCell ref="A27:C27"/>
    <mergeCell ref="D27:E27"/>
    <mergeCell ref="F27:G27"/>
    <mergeCell ref="K27:L27"/>
    <mergeCell ref="M27:N27"/>
    <mergeCell ref="O27:P27"/>
    <mergeCell ref="S22:T22"/>
    <mergeCell ref="Q21:R21"/>
    <mergeCell ref="S21:T21"/>
    <mergeCell ref="U21:V21"/>
    <mergeCell ref="W21:X21"/>
    <mergeCell ref="Y21:Z21"/>
    <mergeCell ref="AE22:AF22"/>
    <mergeCell ref="AC21:AD21"/>
    <mergeCell ref="AE21:AF21"/>
    <mergeCell ref="A22:C22"/>
    <mergeCell ref="D22:E22"/>
    <mergeCell ref="F22:G22"/>
    <mergeCell ref="K22:L22"/>
    <mergeCell ref="M22:N22"/>
    <mergeCell ref="O22:P22"/>
    <mergeCell ref="Q22:R22"/>
    <mergeCell ref="Y20:Z20"/>
    <mergeCell ref="AA20:AB20"/>
    <mergeCell ref="AC20:AD20"/>
    <mergeCell ref="U22:V22"/>
    <mergeCell ref="W22:X22"/>
    <mergeCell ref="Y22:Z22"/>
    <mergeCell ref="AA22:AB22"/>
    <mergeCell ref="AC22:AD22"/>
    <mergeCell ref="AA21:AB21"/>
    <mergeCell ref="F21:G21"/>
    <mergeCell ref="K21:L21"/>
    <mergeCell ref="M21:N21"/>
    <mergeCell ref="O21:P21"/>
    <mergeCell ref="U20:V20"/>
    <mergeCell ref="W20:X20"/>
    <mergeCell ref="W19:X19"/>
    <mergeCell ref="Y19:Z19"/>
    <mergeCell ref="AA19:AB19"/>
    <mergeCell ref="A19:C19"/>
    <mergeCell ref="D19:E19"/>
    <mergeCell ref="F19:G19"/>
    <mergeCell ref="K19:L19"/>
    <mergeCell ref="M19:N19"/>
    <mergeCell ref="O19:P19"/>
    <mergeCell ref="O20:P20"/>
    <mergeCell ref="Q20:R20"/>
    <mergeCell ref="S20:T20"/>
    <mergeCell ref="Q19:R19"/>
    <mergeCell ref="S19:T19"/>
    <mergeCell ref="U19:V19"/>
    <mergeCell ref="A17:C17"/>
    <mergeCell ref="D17:E17"/>
    <mergeCell ref="AE20:AF20"/>
    <mergeCell ref="AC19:AD19"/>
    <mergeCell ref="AE19:AF19"/>
    <mergeCell ref="A20:C20"/>
    <mergeCell ref="D20:E20"/>
    <mergeCell ref="F20:G20"/>
    <mergeCell ref="K20:L20"/>
    <mergeCell ref="M20:N20"/>
    <mergeCell ref="S18:T18"/>
    <mergeCell ref="Q17:R17"/>
    <mergeCell ref="S17:T17"/>
    <mergeCell ref="U17:V17"/>
    <mergeCell ref="W17:X17"/>
    <mergeCell ref="Y17:Z17"/>
    <mergeCell ref="AE18:AF18"/>
    <mergeCell ref="AC17:AD17"/>
    <mergeCell ref="AE17:AF17"/>
    <mergeCell ref="A18:C18"/>
    <mergeCell ref="D18:E18"/>
    <mergeCell ref="F18:G18"/>
    <mergeCell ref="K18:L18"/>
    <mergeCell ref="M18:N18"/>
    <mergeCell ref="O18:P18"/>
    <mergeCell ref="Q18:R18"/>
    <mergeCell ref="Y16:Z16"/>
    <mergeCell ref="AA16:AB16"/>
    <mergeCell ref="AC16:AD16"/>
    <mergeCell ref="U18:V18"/>
    <mergeCell ref="W18:X18"/>
    <mergeCell ref="Y18:Z18"/>
    <mergeCell ref="AA18:AB18"/>
    <mergeCell ref="AC18:AD18"/>
    <mergeCell ref="AA17:AB17"/>
    <mergeCell ref="F17:G17"/>
    <mergeCell ref="K17:L17"/>
    <mergeCell ref="M17:N17"/>
    <mergeCell ref="O17:P17"/>
    <mergeCell ref="U16:V16"/>
    <mergeCell ref="W16:X16"/>
    <mergeCell ref="W15:X15"/>
    <mergeCell ref="Y15:Z15"/>
    <mergeCell ref="AA15:AB15"/>
    <mergeCell ref="A15:C15"/>
    <mergeCell ref="D15:E15"/>
    <mergeCell ref="F15:G15"/>
    <mergeCell ref="K15:L15"/>
    <mergeCell ref="M15:N15"/>
    <mergeCell ref="O15:P15"/>
    <mergeCell ref="O16:P16"/>
    <mergeCell ref="Q16:R16"/>
    <mergeCell ref="S16:T16"/>
    <mergeCell ref="Q15:R15"/>
    <mergeCell ref="S15:T15"/>
    <mergeCell ref="U15:V15"/>
    <mergeCell ref="A13:C13"/>
    <mergeCell ref="D13:E13"/>
    <mergeCell ref="AE16:AF16"/>
    <mergeCell ref="AC15:AD15"/>
    <mergeCell ref="AE15:AF15"/>
    <mergeCell ref="A16:C16"/>
    <mergeCell ref="D16:E16"/>
    <mergeCell ref="F16:G16"/>
    <mergeCell ref="K16:L16"/>
    <mergeCell ref="M16:N16"/>
    <mergeCell ref="S14:T14"/>
    <mergeCell ref="Q13:R13"/>
    <mergeCell ref="S13:T13"/>
    <mergeCell ref="U13:V13"/>
    <mergeCell ref="W13:X13"/>
    <mergeCell ref="Y13:Z13"/>
    <mergeCell ref="AE14:AF14"/>
    <mergeCell ref="AC13:AD13"/>
    <mergeCell ref="AE13:AF13"/>
    <mergeCell ref="A14:C14"/>
    <mergeCell ref="D14:E14"/>
    <mergeCell ref="F14:G14"/>
    <mergeCell ref="K14:L14"/>
    <mergeCell ref="M14:N14"/>
    <mergeCell ref="O14:P14"/>
    <mergeCell ref="Q14:R14"/>
    <mergeCell ref="AA12:AB12"/>
    <mergeCell ref="AC12:AD12"/>
    <mergeCell ref="U14:V14"/>
    <mergeCell ref="W14:X14"/>
    <mergeCell ref="Y14:Z14"/>
    <mergeCell ref="AA14:AB14"/>
    <mergeCell ref="AC14:AD14"/>
    <mergeCell ref="AA13:AB13"/>
    <mergeCell ref="F13:G13"/>
    <mergeCell ref="K13:L13"/>
    <mergeCell ref="M13:N13"/>
    <mergeCell ref="O13:P13"/>
    <mergeCell ref="U12:V12"/>
    <mergeCell ref="W12:X12"/>
    <mergeCell ref="AA11:AB11"/>
    <mergeCell ref="A11:C11"/>
    <mergeCell ref="D11:E11"/>
    <mergeCell ref="F11:G11"/>
    <mergeCell ref="K11:L11"/>
    <mergeCell ref="M11:N11"/>
    <mergeCell ref="O11:P11"/>
    <mergeCell ref="S12:T12"/>
    <mergeCell ref="Q11:R11"/>
    <mergeCell ref="S11:T11"/>
    <mergeCell ref="U11:V11"/>
    <mergeCell ref="W11:X11"/>
    <mergeCell ref="Y11:Z11"/>
    <mergeCell ref="Y12:Z12"/>
    <mergeCell ref="AE12:AF12"/>
    <mergeCell ref="AC11:AD11"/>
    <mergeCell ref="AE11:AF11"/>
    <mergeCell ref="A12:C12"/>
    <mergeCell ref="D12:E12"/>
    <mergeCell ref="F12:G12"/>
    <mergeCell ref="K12:L12"/>
    <mergeCell ref="M12:N12"/>
    <mergeCell ref="O12:P12"/>
    <mergeCell ref="Q12:R12"/>
    <mergeCell ref="Q9:R9"/>
    <mergeCell ref="S9:T9"/>
    <mergeCell ref="A9:C9"/>
    <mergeCell ref="D9:E9"/>
    <mergeCell ref="F9:G9"/>
    <mergeCell ref="K9:L9"/>
    <mergeCell ref="M9:N9"/>
    <mergeCell ref="A10:C10"/>
    <mergeCell ref="D10:E10"/>
    <mergeCell ref="F10:G10"/>
    <mergeCell ref="K10:L10"/>
    <mergeCell ref="M10:N10"/>
    <mergeCell ref="O10:P10"/>
    <mergeCell ref="W8:X8"/>
    <mergeCell ref="Y8:Z8"/>
    <mergeCell ref="AA8:AB8"/>
    <mergeCell ref="AC8:AD8"/>
    <mergeCell ref="O9:P9"/>
    <mergeCell ref="U10:V10"/>
    <mergeCell ref="W10:X10"/>
    <mergeCell ref="Y10:Z10"/>
    <mergeCell ref="Q10:R10"/>
    <mergeCell ref="S10:T10"/>
    <mergeCell ref="AA10:AB10"/>
    <mergeCell ref="AC10:AD10"/>
    <mergeCell ref="AE10:AF10"/>
    <mergeCell ref="AC9:AD9"/>
    <mergeCell ref="AE9:AF9"/>
    <mergeCell ref="U9:V9"/>
    <mergeCell ref="W9:X9"/>
    <mergeCell ref="Y9:Z9"/>
    <mergeCell ref="AA9:AB9"/>
    <mergeCell ref="K6:AF6"/>
    <mergeCell ref="AG6:AG8"/>
    <mergeCell ref="K7:L8"/>
    <mergeCell ref="M7:N8"/>
    <mergeCell ref="O7:AD7"/>
    <mergeCell ref="AE7:AF8"/>
    <mergeCell ref="O8:P8"/>
    <mergeCell ref="Q8:R8"/>
    <mergeCell ref="S8:T8"/>
    <mergeCell ref="U8:V8"/>
    <mergeCell ref="A2:AF2"/>
    <mergeCell ref="A3:AF3"/>
    <mergeCell ref="AC4:AG4"/>
    <mergeCell ref="A5:C8"/>
    <mergeCell ref="D5:E8"/>
    <mergeCell ref="F5:AF5"/>
    <mergeCell ref="F6:G8"/>
    <mergeCell ref="H6:H8"/>
    <mergeCell ref="I6:I8"/>
    <mergeCell ref="J6:J8"/>
  </mergeCells>
  <phoneticPr fontId="3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0DD97-F652-47EC-A11C-34D0004E0E39}">
  <sheetPr>
    <tabColor rgb="FFFFC000"/>
  </sheetPr>
  <dimension ref="A1:S33"/>
  <sheetViews>
    <sheetView view="pageBreakPreview" zoomScaleNormal="100" zoomScaleSheetLayoutView="100" workbookViewId="0"/>
  </sheetViews>
  <sheetFormatPr defaultColWidth="3.21875" defaultRowHeight="13.2" outlineLevelCol="1" x14ac:dyDescent="0.2"/>
  <cols>
    <col min="1" max="1" width="2.109375" style="1" customWidth="1"/>
    <col min="2" max="2" width="15.77734375" style="49" customWidth="1"/>
    <col min="3" max="3" width="7.109375" style="151" hidden="1" customWidth="1" outlineLevel="1"/>
    <col min="4" max="4" width="5" style="151" hidden="1" customWidth="1" outlineLevel="1"/>
    <col min="5" max="5" width="7.109375" style="151" customWidth="1" collapsed="1"/>
    <col min="6" max="6" width="5" style="186" customWidth="1"/>
    <col min="7" max="7" width="7.109375" style="151" customWidth="1"/>
    <col min="8" max="8" width="5" style="151" customWidth="1"/>
    <col min="9" max="9" width="7.109375" style="151" customWidth="1"/>
    <col min="10" max="10" width="5" style="151" customWidth="1"/>
    <col min="11" max="11" width="7.109375" style="151" customWidth="1"/>
    <col min="12" max="12" width="5" style="151" customWidth="1"/>
    <col min="13" max="13" width="7.109375" style="185" customWidth="1"/>
    <col min="14" max="14" width="5" style="151" customWidth="1"/>
    <col min="15" max="15" width="7.109375" style="185" customWidth="1"/>
    <col min="16" max="16" width="5" style="151" customWidth="1"/>
    <col min="17" max="16384" width="3.21875" style="1"/>
  </cols>
  <sheetData>
    <row r="1" spans="1:19" ht="24.9" customHeight="1" x14ac:dyDescent="0.2"/>
    <row r="2" spans="1:19" ht="24.9" customHeight="1" x14ac:dyDescent="0.2">
      <c r="A2" s="26" t="s">
        <v>256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37"/>
      <c r="P2" s="237"/>
    </row>
    <row r="3" spans="1:19" ht="16.5" customHeight="1" thickBot="1" x14ac:dyDescent="0.25">
      <c r="B3" s="1" t="s">
        <v>255</v>
      </c>
      <c r="M3" s="151"/>
      <c r="O3" s="236"/>
      <c r="P3" s="24" t="s">
        <v>254</v>
      </c>
      <c r="Q3" s="151"/>
      <c r="R3" s="151"/>
      <c r="S3" s="151"/>
    </row>
    <row r="4" spans="1:19" ht="33.9" customHeight="1" x14ac:dyDescent="0.2">
      <c r="A4" s="23" t="s">
        <v>253</v>
      </c>
      <c r="B4" s="22"/>
      <c r="C4" s="235" t="s">
        <v>252</v>
      </c>
      <c r="D4" s="233" t="s">
        <v>245</v>
      </c>
      <c r="E4" s="233" t="s">
        <v>251</v>
      </c>
      <c r="F4" s="234" t="s">
        <v>245</v>
      </c>
      <c r="G4" s="233" t="s">
        <v>250</v>
      </c>
      <c r="H4" s="234" t="s">
        <v>245</v>
      </c>
      <c r="I4" s="233" t="s">
        <v>249</v>
      </c>
      <c r="J4" s="234" t="s">
        <v>245</v>
      </c>
      <c r="K4" s="233" t="s">
        <v>248</v>
      </c>
      <c r="L4" s="233" t="s">
        <v>245</v>
      </c>
      <c r="M4" s="232" t="s">
        <v>247</v>
      </c>
      <c r="N4" s="231" t="s">
        <v>245</v>
      </c>
      <c r="O4" s="232" t="s">
        <v>246</v>
      </c>
      <c r="P4" s="231" t="s">
        <v>245</v>
      </c>
    </row>
    <row r="5" spans="1:19" ht="15" customHeight="1" x14ac:dyDescent="0.2">
      <c r="A5" s="13"/>
      <c r="B5" s="39"/>
      <c r="C5" s="113"/>
      <c r="D5" s="113"/>
      <c r="E5" s="113"/>
      <c r="F5" s="230"/>
      <c r="G5" s="113"/>
      <c r="H5" s="230"/>
      <c r="I5" s="113"/>
      <c r="J5" s="230"/>
      <c r="K5" s="113"/>
      <c r="L5" s="113"/>
      <c r="M5" s="229"/>
      <c r="N5" s="113"/>
      <c r="O5" s="229"/>
      <c r="P5" s="113"/>
    </row>
    <row r="6" spans="1:19" ht="25.5" customHeight="1" x14ac:dyDescent="0.2">
      <c r="A6" s="228" t="s">
        <v>244</v>
      </c>
      <c r="B6" s="227"/>
      <c r="C6" s="203">
        <f>SUM(C7,C11,C15,C30)</f>
        <v>18385</v>
      </c>
      <c r="D6" s="202">
        <f>C6/$C$6*100</f>
        <v>100</v>
      </c>
      <c r="E6" s="60">
        <f>SUM(E7,E11,E15,E30)</f>
        <v>18154</v>
      </c>
      <c r="F6" s="202">
        <f>E6/$E$6*100</f>
        <v>100</v>
      </c>
      <c r="G6" s="60">
        <f>SUM(G7,G11,G15,G30)</f>
        <v>16469</v>
      </c>
      <c r="H6" s="202">
        <f>G6/$G$6*100</f>
        <v>100</v>
      </c>
      <c r="I6" s="60">
        <f>SUM(I7,I11,I15,I30)</f>
        <v>15557</v>
      </c>
      <c r="J6" s="220">
        <f>I6/$I$6*100</f>
        <v>100</v>
      </c>
      <c r="K6" s="60">
        <f>SUM(K7,K11,K15,K30)</f>
        <v>13984</v>
      </c>
      <c r="L6" s="200">
        <f>K6/$K$6*100</f>
        <v>100</v>
      </c>
      <c r="M6" s="219">
        <f>SUM(M7,M11,M15,M30)</f>
        <v>13033</v>
      </c>
      <c r="N6" s="198">
        <f>M6/$M$6*100</f>
        <v>100</v>
      </c>
      <c r="O6" s="219">
        <f>SUM(O7,O11,O15,O30)</f>
        <v>11320</v>
      </c>
      <c r="P6" s="198">
        <f>O6/$O$6*100</f>
        <v>100</v>
      </c>
    </row>
    <row r="7" spans="1:19" ht="25.5" customHeight="1" x14ac:dyDescent="0.2">
      <c r="A7" s="223" t="s">
        <v>243</v>
      </c>
      <c r="B7" s="226"/>
      <c r="C7" s="203">
        <f>SUM(C8:C10)</f>
        <v>3752</v>
      </c>
      <c r="D7" s="202">
        <f>C7/$C$6*100</f>
        <v>20.407941256459068</v>
      </c>
      <c r="E7" s="60">
        <f>SUM(E8:E10)</f>
        <v>3388</v>
      </c>
      <c r="F7" s="201">
        <f>E7/$E$6*100</f>
        <v>18.662553707171973</v>
      </c>
      <c r="G7" s="60">
        <f>SUM(G8:G10)</f>
        <v>2637</v>
      </c>
      <c r="H7" s="201">
        <f>SUM(H8:H10)</f>
        <v>16.011901147610661</v>
      </c>
      <c r="I7" s="60">
        <f>SUM(I8:I10)</f>
        <v>2338</v>
      </c>
      <c r="J7" s="220">
        <f>I7/$I$6*100</f>
        <v>15.028604486726232</v>
      </c>
      <c r="K7" s="60">
        <f>SUM(K8:K10)</f>
        <v>1859</v>
      </c>
      <c r="L7" s="200">
        <f>K7/$K$6*100</f>
        <v>13.293764302059497</v>
      </c>
      <c r="M7" s="219">
        <f>SUM(M8:M10)</f>
        <v>1660</v>
      </c>
      <c r="N7" s="198">
        <f>M7/$M$6*100</f>
        <v>12.736898641909001</v>
      </c>
      <c r="O7" s="219">
        <f>SUM(O8:O10)</f>
        <v>1273</v>
      </c>
      <c r="P7" s="198">
        <f>O7/$O$6*100</f>
        <v>11.245583038869258</v>
      </c>
    </row>
    <row r="8" spans="1:19" ht="25.5" customHeight="1" x14ac:dyDescent="0.2">
      <c r="A8" s="49"/>
      <c r="B8" s="222" t="s">
        <v>242</v>
      </c>
      <c r="C8" s="203">
        <v>3653</v>
      </c>
      <c r="D8" s="202">
        <f>C8/$C$6*100</f>
        <v>19.869458797933099</v>
      </c>
      <c r="E8" s="60">
        <v>3293</v>
      </c>
      <c r="F8" s="201">
        <f>E8/$E$6*100</f>
        <v>18.139253057177481</v>
      </c>
      <c r="G8" s="60">
        <v>2510</v>
      </c>
      <c r="H8" s="201">
        <f>G8/$G$6*100</f>
        <v>15.240755358552432</v>
      </c>
      <c r="I8" s="60">
        <v>2252</v>
      </c>
      <c r="J8" s="220">
        <f>I8/$I$6*100</f>
        <v>14.475798675837243</v>
      </c>
      <c r="K8" s="60">
        <v>1772</v>
      </c>
      <c r="L8" s="200">
        <f>K8/$K$6*100</f>
        <v>12.67162471395881</v>
      </c>
      <c r="M8" s="219">
        <v>1570</v>
      </c>
      <c r="N8" s="198">
        <f>M8/$M$6*100</f>
        <v>12.04634389626333</v>
      </c>
      <c r="O8" s="219">
        <v>1203</v>
      </c>
      <c r="P8" s="198">
        <f>O8/$O$6*100</f>
        <v>10.627208480565372</v>
      </c>
    </row>
    <row r="9" spans="1:19" ht="25.5" customHeight="1" x14ac:dyDescent="0.2">
      <c r="A9" s="49"/>
      <c r="B9" s="224" t="s">
        <v>241</v>
      </c>
      <c r="C9" s="203">
        <v>89</v>
      </c>
      <c r="D9" s="202">
        <f>C9/$C$6*100</f>
        <v>0.48409029099809625</v>
      </c>
      <c r="E9" s="60">
        <v>84</v>
      </c>
      <c r="F9" s="201">
        <f>E9/$E$6*100</f>
        <v>0.4627079431530241</v>
      </c>
      <c r="G9" s="60">
        <v>119</v>
      </c>
      <c r="H9" s="201">
        <f>G9/$G$6*100</f>
        <v>0.72256967636164915</v>
      </c>
      <c r="I9" s="60">
        <v>76</v>
      </c>
      <c r="J9" s="220">
        <f>I9/$I$6*100</f>
        <v>0.4885260654367809</v>
      </c>
      <c r="K9" s="60">
        <v>83</v>
      </c>
      <c r="L9" s="200">
        <f>K9/$K$6*100</f>
        <v>0.59353546910755151</v>
      </c>
      <c r="M9" s="219">
        <v>83</v>
      </c>
      <c r="N9" s="198">
        <f>M9/$M$6*100</f>
        <v>0.63684493209545001</v>
      </c>
      <c r="O9" s="219">
        <v>65</v>
      </c>
      <c r="P9" s="198">
        <f>O9/$O$6*100</f>
        <v>0.5742049469964664</v>
      </c>
    </row>
    <row r="10" spans="1:19" ht="25.5" customHeight="1" x14ac:dyDescent="0.2">
      <c r="A10" s="49"/>
      <c r="B10" s="224" t="s">
        <v>240</v>
      </c>
      <c r="C10" s="203">
        <v>10</v>
      </c>
      <c r="D10" s="202">
        <f>C10/$C$6*100</f>
        <v>5.4392167527875984E-2</v>
      </c>
      <c r="E10" s="60">
        <v>11</v>
      </c>
      <c r="F10" s="201">
        <f>E10/$E$6*100</f>
        <v>6.0592706841467447E-2</v>
      </c>
      <c r="G10" s="60">
        <v>8</v>
      </c>
      <c r="H10" s="201">
        <f>G10/$G$6*100</f>
        <v>4.8576112696581457E-2</v>
      </c>
      <c r="I10" s="60">
        <v>10</v>
      </c>
      <c r="J10" s="220">
        <f>I10/$I$6*100</f>
        <v>6.4279745452208006E-2</v>
      </c>
      <c r="K10" s="60">
        <v>4</v>
      </c>
      <c r="L10" s="200">
        <f>K10/$K$6*100</f>
        <v>2.8604118993135013E-2</v>
      </c>
      <c r="M10" s="219">
        <v>7</v>
      </c>
      <c r="N10" s="198">
        <f>M10/$M$6*100</f>
        <v>5.3709813550218678E-2</v>
      </c>
      <c r="O10" s="219">
        <v>5</v>
      </c>
      <c r="P10" s="198">
        <f>O10/$O$6*100</f>
        <v>4.4169611307420496E-2</v>
      </c>
    </row>
    <row r="11" spans="1:19" ht="25.5" customHeight="1" x14ac:dyDescent="0.2">
      <c r="A11" s="223" t="s">
        <v>239</v>
      </c>
      <c r="B11" s="222"/>
      <c r="C11" s="203">
        <f>SUM(C12:C14)</f>
        <v>6118</v>
      </c>
      <c r="D11" s="202">
        <f>C11/$C$6*100</f>
        <v>33.277128093554524</v>
      </c>
      <c r="E11" s="60">
        <f>SUM(E12:E14)</f>
        <v>5958</v>
      </c>
      <c r="F11" s="201">
        <f>E11/$E$6*100</f>
        <v>32.819213396496636</v>
      </c>
      <c r="G11" s="60">
        <f>SUM(G12:G14)</f>
        <v>4971</v>
      </c>
      <c r="H11" s="201">
        <f>SUM(H12:H14)</f>
        <v>30.183982026838301</v>
      </c>
      <c r="I11" s="60">
        <f>SUM(I12:I14)</f>
        <v>4313</v>
      </c>
      <c r="J11" s="220">
        <f>I11/$I$6*100</f>
        <v>27.723854213537315</v>
      </c>
      <c r="K11" s="60">
        <f>SUM(K12:K14)</f>
        <v>3903</v>
      </c>
      <c r="L11" s="200">
        <f>K11/$K$6*100</f>
        <v>27.910469107551489</v>
      </c>
      <c r="M11" s="219">
        <f>SUM(M12:M14)</f>
        <v>3448</v>
      </c>
      <c r="N11" s="198">
        <f>M11/$M$6*100</f>
        <v>26.455919588736286</v>
      </c>
      <c r="O11" s="219">
        <f>SUM(O12:O14)</f>
        <v>3027</v>
      </c>
      <c r="P11" s="198">
        <f>O11/$O$6*100</f>
        <v>26.740282685512369</v>
      </c>
    </row>
    <row r="12" spans="1:19" ht="25.5" customHeight="1" x14ac:dyDescent="0.2">
      <c r="A12" s="49"/>
      <c r="B12" s="225" t="s">
        <v>238</v>
      </c>
      <c r="C12" s="203">
        <v>300</v>
      </c>
      <c r="D12" s="202">
        <f>C12/$C$6*100</f>
        <v>1.6317650258362797</v>
      </c>
      <c r="E12" s="60">
        <v>241</v>
      </c>
      <c r="F12" s="201">
        <f>E12/$E$6*100</f>
        <v>1.327531122617605</v>
      </c>
      <c r="G12" s="60">
        <v>208</v>
      </c>
      <c r="H12" s="201">
        <f>G12/$G$6*100</f>
        <v>1.2629789301111178</v>
      </c>
      <c r="I12" s="60">
        <v>179</v>
      </c>
      <c r="J12" s="220">
        <f>I12/$I$6*100</f>
        <v>1.1506074435945233</v>
      </c>
      <c r="K12" s="60">
        <v>163</v>
      </c>
      <c r="L12" s="200">
        <f>K12/$K$6*100</f>
        <v>1.1656178489702518</v>
      </c>
      <c r="M12" s="219">
        <v>149</v>
      </c>
      <c r="N12" s="198">
        <f>M12/$M$6*100</f>
        <v>1.1432517455689404</v>
      </c>
      <c r="O12" s="219">
        <v>147</v>
      </c>
      <c r="P12" s="198">
        <f>O12/$O$6*100</f>
        <v>1.2985865724381624</v>
      </c>
    </row>
    <row r="13" spans="1:19" ht="25.5" customHeight="1" x14ac:dyDescent="0.2">
      <c r="A13" s="49"/>
      <c r="B13" s="224" t="s">
        <v>237</v>
      </c>
      <c r="C13" s="203">
        <v>1544</v>
      </c>
      <c r="D13" s="202">
        <f>C13/$C$6*100</f>
        <v>8.398150666304053</v>
      </c>
      <c r="E13" s="60">
        <v>1693</v>
      </c>
      <c r="F13" s="201">
        <f>E13/$E$6*100</f>
        <v>9.325768425691308</v>
      </c>
      <c r="G13" s="60">
        <v>1614</v>
      </c>
      <c r="H13" s="201">
        <f>G13/$G$6*100</f>
        <v>9.8002307365353083</v>
      </c>
      <c r="I13" s="60">
        <v>1349</v>
      </c>
      <c r="J13" s="220">
        <f>I13/$I$6*100</f>
        <v>8.6713376615028608</v>
      </c>
      <c r="K13" s="60">
        <v>1130</v>
      </c>
      <c r="L13" s="200">
        <f>K13/$K$6*100</f>
        <v>8.0806636155606402</v>
      </c>
      <c r="M13" s="219">
        <v>1017</v>
      </c>
      <c r="N13" s="198">
        <f>M13/$M$6*100</f>
        <v>7.803268625796056</v>
      </c>
      <c r="O13" s="219">
        <v>893</v>
      </c>
      <c r="P13" s="198">
        <f>O13/$O$6*100</f>
        <v>7.8886925795053005</v>
      </c>
    </row>
    <row r="14" spans="1:19" ht="25.5" customHeight="1" x14ac:dyDescent="0.2">
      <c r="A14" s="49"/>
      <c r="B14" s="224" t="s">
        <v>236</v>
      </c>
      <c r="C14" s="203">
        <v>4274</v>
      </c>
      <c r="D14" s="202">
        <f>C14/$C$6*100</f>
        <v>23.247212401414195</v>
      </c>
      <c r="E14" s="60">
        <v>4024</v>
      </c>
      <c r="F14" s="201">
        <f>E14/$E$6*100</f>
        <v>22.165913848187728</v>
      </c>
      <c r="G14" s="60">
        <v>3149</v>
      </c>
      <c r="H14" s="201">
        <f>G14/$G$6*100</f>
        <v>19.120772360191875</v>
      </c>
      <c r="I14" s="60">
        <v>2785</v>
      </c>
      <c r="J14" s="220">
        <f>I14/$I$6*100</f>
        <v>17.901909108439931</v>
      </c>
      <c r="K14" s="60">
        <v>2610</v>
      </c>
      <c r="L14" s="200">
        <f>K14/$K$6*100</f>
        <v>18.664187643020593</v>
      </c>
      <c r="M14" s="219">
        <v>2282</v>
      </c>
      <c r="N14" s="198">
        <f>M14/$M$6*100</f>
        <v>17.509399217371289</v>
      </c>
      <c r="O14" s="219">
        <v>1987</v>
      </c>
      <c r="P14" s="198">
        <f>O14/$O$6*100</f>
        <v>17.553003533568905</v>
      </c>
    </row>
    <row r="15" spans="1:19" ht="25.5" customHeight="1" x14ac:dyDescent="0.2">
      <c r="A15" s="223" t="s">
        <v>235</v>
      </c>
      <c r="B15" s="222"/>
      <c r="C15" s="203">
        <f>SUM(C16:C29)</f>
        <v>8502</v>
      </c>
      <c r="D15" s="202">
        <f>C15/$C$6*100</f>
        <v>46.244220832200163</v>
      </c>
      <c r="E15" s="60">
        <f>SUM(E16:E29)</f>
        <v>8801</v>
      </c>
      <c r="F15" s="201">
        <f>E15/$E$6*100</f>
        <v>48.479673901068637</v>
      </c>
      <c r="G15" s="60">
        <f>SUM(G16:G29)</f>
        <v>8847</v>
      </c>
      <c r="H15" s="201">
        <f>G15/$G$6*100</f>
        <v>53.719108628332016</v>
      </c>
      <c r="I15" s="60">
        <f>SUM(I16:I29)</f>
        <v>8888</v>
      </c>
      <c r="J15" s="220">
        <f>I15/$I$6*100</f>
        <v>57.131837757922476</v>
      </c>
      <c r="K15" s="60">
        <f>SUM(K16:K29)</f>
        <v>8156</v>
      </c>
      <c r="L15" s="200">
        <f>K15/$K$6*100</f>
        <v>58.32379862700229</v>
      </c>
      <c r="M15" s="219">
        <f>SUM(M16:M29)</f>
        <v>7793</v>
      </c>
      <c r="N15" s="198">
        <f>M15/$M$6*100</f>
        <v>59.794368142407741</v>
      </c>
      <c r="O15" s="219">
        <f>SUM(O16:O29)</f>
        <v>6941</v>
      </c>
      <c r="P15" s="198">
        <f>O15/$O$6*100</f>
        <v>61.316254416961137</v>
      </c>
    </row>
    <row r="16" spans="1:19" ht="25.5" customHeight="1" x14ac:dyDescent="0.2">
      <c r="A16" s="49"/>
      <c r="B16" s="221" t="s">
        <v>234</v>
      </c>
      <c r="C16" s="203">
        <v>41</v>
      </c>
      <c r="D16" s="202">
        <f>C16/$C$6*100</f>
        <v>0.22300788686429154</v>
      </c>
      <c r="E16" s="60">
        <v>45</v>
      </c>
      <c r="F16" s="201">
        <f>E16/$E$6*100</f>
        <v>0.24787925526054866</v>
      </c>
      <c r="G16" s="60">
        <v>51</v>
      </c>
      <c r="H16" s="201">
        <f>G16/$G$6*100</f>
        <v>0.30967271844070676</v>
      </c>
      <c r="I16" s="60">
        <v>49</v>
      </c>
      <c r="J16" s="220">
        <f>I16/$I$6*100</f>
        <v>0.31497075271581926</v>
      </c>
      <c r="K16" s="60">
        <v>49</v>
      </c>
      <c r="L16" s="200">
        <f>K16/$K$6*100</f>
        <v>0.35040045766590389</v>
      </c>
      <c r="M16" s="219">
        <v>50</v>
      </c>
      <c r="N16" s="198">
        <f>M16/$M$6*100</f>
        <v>0.38364152535870483</v>
      </c>
      <c r="O16" s="219">
        <v>46</v>
      </c>
      <c r="P16" s="198">
        <f>O16/$O$6*100</f>
        <v>0.40636042402826855</v>
      </c>
    </row>
    <row r="17" spans="1:16" ht="25.5" customHeight="1" x14ac:dyDescent="0.2">
      <c r="A17" s="49"/>
      <c r="B17" s="213" t="s">
        <v>233</v>
      </c>
      <c r="C17" s="203">
        <v>1209</v>
      </c>
      <c r="D17" s="202">
        <f>C17/$C$6*100</f>
        <v>6.5760130541202066</v>
      </c>
      <c r="E17" s="60">
        <v>1133</v>
      </c>
      <c r="F17" s="201">
        <f>E17/$E$6*100</f>
        <v>6.2410488046711468</v>
      </c>
      <c r="G17" s="60">
        <v>1043</v>
      </c>
      <c r="H17" s="201">
        <f>G17/$G$6*100</f>
        <v>6.3331106928168071</v>
      </c>
      <c r="I17" s="60">
        <v>936</v>
      </c>
      <c r="J17" s="220">
        <f>I17/$I$6*100</f>
        <v>6.0165841743266695</v>
      </c>
      <c r="K17" s="60">
        <v>762</v>
      </c>
      <c r="L17" s="200">
        <f>K17/$K$6*100</f>
        <v>5.4490846681922198</v>
      </c>
      <c r="M17" s="219">
        <v>669</v>
      </c>
      <c r="N17" s="198">
        <f>M17/$M$6*100</f>
        <v>5.1331236092994708</v>
      </c>
      <c r="O17" s="219">
        <v>52</v>
      </c>
      <c r="P17" s="198">
        <f>O17/$O$6*100</f>
        <v>0.45936395759717313</v>
      </c>
    </row>
    <row r="18" spans="1:16" ht="25.5" customHeight="1" x14ac:dyDescent="0.2">
      <c r="A18" s="49"/>
      <c r="B18" s="213" t="s">
        <v>232</v>
      </c>
      <c r="C18" s="203">
        <v>2721</v>
      </c>
      <c r="D18" s="202">
        <f>C18/$C$6*100</f>
        <v>14.800108784335055</v>
      </c>
      <c r="E18" s="60">
        <v>2830</v>
      </c>
      <c r="F18" s="201">
        <f>E18/$E$6*100</f>
        <v>15.588850941941171</v>
      </c>
      <c r="G18" s="60">
        <v>2770</v>
      </c>
      <c r="H18" s="201">
        <f>G18/$G$6*100</f>
        <v>16.819479021191331</v>
      </c>
      <c r="I18" s="60">
        <v>2257</v>
      </c>
      <c r="J18" s="220">
        <f>I18/$I$6*100</f>
        <v>14.507938548563349</v>
      </c>
      <c r="K18" s="60">
        <v>1880</v>
      </c>
      <c r="L18" s="200">
        <f>K18/$K$6*100</f>
        <v>13.443935926773456</v>
      </c>
      <c r="M18" s="219">
        <v>1686</v>
      </c>
      <c r="N18" s="198">
        <f>M18/$M$6*100</f>
        <v>12.936392235095525</v>
      </c>
      <c r="O18" s="219">
        <v>576</v>
      </c>
      <c r="P18" s="198">
        <f>O18/$O$6*100</f>
        <v>5.0883392226148416</v>
      </c>
    </row>
    <row r="19" spans="1:16" ht="25.5" customHeight="1" x14ac:dyDescent="0.2">
      <c r="A19" s="49"/>
      <c r="B19" s="213" t="s">
        <v>231</v>
      </c>
      <c r="C19" s="218">
        <v>245</v>
      </c>
      <c r="D19" s="217">
        <f>C19/$C$6*100</f>
        <v>1.3326081044329616</v>
      </c>
      <c r="E19" s="215">
        <v>231</v>
      </c>
      <c r="F19" s="216">
        <f>E19/$E$6*100</f>
        <v>1.2724468436708163</v>
      </c>
      <c r="G19" s="215">
        <v>250</v>
      </c>
      <c r="H19" s="216">
        <f>G19/$G$6*100</f>
        <v>1.5180035217681707</v>
      </c>
      <c r="I19" s="215">
        <v>218</v>
      </c>
      <c r="J19" s="214">
        <f>I19/$I$6*100</f>
        <v>1.4012984508581345</v>
      </c>
      <c r="K19" s="56">
        <v>157</v>
      </c>
      <c r="L19" s="200">
        <f>K19/$K$6*100</f>
        <v>1.1227116704805493</v>
      </c>
      <c r="M19" s="199">
        <v>151</v>
      </c>
      <c r="N19" s="198">
        <f>M19/$M$6*100</f>
        <v>1.1585974065832885</v>
      </c>
      <c r="O19" s="199">
        <v>1390</v>
      </c>
      <c r="P19" s="198">
        <f>O19/$O$6*100</f>
        <v>12.279151943462898</v>
      </c>
    </row>
    <row r="20" spans="1:16" ht="25.5" customHeight="1" x14ac:dyDescent="0.2">
      <c r="A20" s="49"/>
      <c r="B20" s="213" t="s">
        <v>230</v>
      </c>
      <c r="C20" s="218"/>
      <c r="D20" s="217">
        <f>C20/$C$6*100</f>
        <v>0</v>
      </c>
      <c r="E20" s="215"/>
      <c r="F20" s="216">
        <f>E20/$E$6*100</f>
        <v>0</v>
      </c>
      <c r="G20" s="215"/>
      <c r="H20" s="216">
        <f>G20/$G$6*100</f>
        <v>0</v>
      </c>
      <c r="I20" s="215"/>
      <c r="J20" s="214">
        <f>I20/$G$6*100</f>
        <v>0</v>
      </c>
      <c r="K20" s="56">
        <v>39</v>
      </c>
      <c r="L20" s="200">
        <f>K20/$K$6*100</f>
        <v>0.27889016018306639</v>
      </c>
      <c r="M20" s="199">
        <v>62</v>
      </c>
      <c r="N20" s="198">
        <f>M20/$M$6*100</f>
        <v>0.47571549144479397</v>
      </c>
      <c r="O20" s="199">
        <v>113</v>
      </c>
      <c r="P20" s="198">
        <f>O20/$O$6*100</f>
        <v>0.99823321554770328</v>
      </c>
    </row>
    <row r="21" spans="1:16" ht="25.5" customHeight="1" x14ac:dyDescent="0.2">
      <c r="A21" s="49"/>
      <c r="B21" s="213" t="s">
        <v>229</v>
      </c>
      <c r="C21" s="211">
        <v>3589</v>
      </c>
      <c r="D21" s="210">
        <f>C21/$C$6*100</f>
        <v>19.52134892575469</v>
      </c>
      <c r="E21" s="208">
        <v>3899</v>
      </c>
      <c r="F21" s="209">
        <f>E21/$E$6*100</f>
        <v>21.477360361352872</v>
      </c>
      <c r="G21" s="208">
        <v>4119</v>
      </c>
      <c r="H21" s="209">
        <f>G21/$G$6*100</f>
        <v>25.010626024652378</v>
      </c>
      <c r="I21" s="208">
        <v>4810</v>
      </c>
      <c r="J21" s="207">
        <f>I21/$I$6*100</f>
        <v>30.918557562512049</v>
      </c>
      <c r="K21" s="56">
        <v>71</v>
      </c>
      <c r="L21" s="200">
        <f>K21/$K$6*100</f>
        <v>0.50772311212814647</v>
      </c>
      <c r="M21" s="199">
        <v>52</v>
      </c>
      <c r="N21" s="198">
        <f>M21/$M$6*100</f>
        <v>0.39898718637305308</v>
      </c>
      <c r="O21" s="199">
        <v>75</v>
      </c>
      <c r="P21" s="198">
        <f>O21/$O$6*100</f>
        <v>0.66254416961130747</v>
      </c>
    </row>
    <row r="22" spans="1:16" ht="25.5" customHeight="1" x14ac:dyDescent="0.2">
      <c r="A22" s="49"/>
      <c r="B22" s="206" t="s">
        <v>228</v>
      </c>
      <c r="C22" s="211"/>
      <c r="D22" s="210">
        <f>C21/$C$6*100</f>
        <v>19.52134892575469</v>
      </c>
      <c r="E22" s="208"/>
      <c r="F22" s="209">
        <f>E22/$E$6*100</f>
        <v>0</v>
      </c>
      <c r="G22" s="208"/>
      <c r="H22" s="209">
        <f>G22/$G$6*100</f>
        <v>0</v>
      </c>
      <c r="I22" s="208"/>
      <c r="J22" s="207">
        <f>I22/$G$6*100</f>
        <v>0</v>
      </c>
      <c r="K22" s="56">
        <v>216</v>
      </c>
      <c r="L22" s="200">
        <f>K22/$K$6*100</f>
        <v>1.5446224256292906</v>
      </c>
      <c r="M22" s="199">
        <v>196</v>
      </c>
      <c r="N22" s="198">
        <f>M22/$M$6*100</f>
        <v>1.5038747794061229</v>
      </c>
      <c r="O22" s="199">
        <v>176</v>
      </c>
      <c r="P22" s="198">
        <f>O22/$O$6*100</f>
        <v>1.5547703180212016</v>
      </c>
    </row>
    <row r="23" spans="1:16" ht="25.5" customHeight="1" x14ac:dyDescent="0.2">
      <c r="A23" s="49"/>
      <c r="B23" s="206" t="s">
        <v>227</v>
      </c>
      <c r="C23" s="211"/>
      <c r="D23" s="210">
        <f>C23/$C$6*100</f>
        <v>0</v>
      </c>
      <c r="E23" s="208"/>
      <c r="F23" s="209">
        <f>E23/$E$6*100</f>
        <v>0</v>
      </c>
      <c r="G23" s="208"/>
      <c r="H23" s="209">
        <f>G23/$G$6*100</f>
        <v>0</v>
      </c>
      <c r="I23" s="208"/>
      <c r="J23" s="207">
        <f>I23/$G$6*100</f>
        <v>0</v>
      </c>
      <c r="K23" s="56">
        <v>646</v>
      </c>
      <c r="L23" s="200">
        <f>K23/$K$6*100</f>
        <v>4.6195652173913038</v>
      </c>
      <c r="M23" s="199">
        <v>549</v>
      </c>
      <c r="N23" s="198">
        <f>M23/$M$6*100</f>
        <v>4.2123839484385792</v>
      </c>
      <c r="O23" s="199">
        <v>499</v>
      </c>
      <c r="P23" s="198">
        <f>O23/$O$6*100</f>
        <v>4.4081272084805656</v>
      </c>
    </row>
    <row r="24" spans="1:16" ht="25.5" customHeight="1" x14ac:dyDescent="0.2">
      <c r="A24" s="49"/>
      <c r="B24" s="206" t="s">
        <v>226</v>
      </c>
      <c r="C24" s="211"/>
      <c r="D24" s="210">
        <f>C24/$C$6*100</f>
        <v>0</v>
      </c>
      <c r="E24" s="208"/>
      <c r="F24" s="209">
        <f>E24/$E$6*100</f>
        <v>0</v>
      </c>
      <c r="G24" s="208"/>
      <c r="H24" s="209">
        <f>G24/$G$6*100</f>
        <v>0</v>
      </c>
      <c r="I24" s="208"/>
      <c r="J24" s="207">
        <f>I24/$G$6*100</f>
        <v>0</v>
      </c>
      <c r="K24" s="56">
        <v>432</v>
      </c>
      <c r="L24" s="200">
        <f>K24/$K$6*100</f>
        <v>3.0892448512585813</v>
      </c>
      <c r="M24" s="199">
        <v>389</v>
      </c>
      <c r="N24" s="198">
        <f>M24/$M$6*100</f>
        <v>2.9847310672907237</v>
      </c>
      <c r="O24" s="199">
        <v>331</v>
      </c>
      <c r="P24" s="198">
        <f>O24/$O$6*100</f>
        <v>2.9240282685512367</v>
      </c>
    </row>
    <row r="25" spans="1:16" ht="25.5" customHeight="1" x14ac:dyDescent="0.2">
      <c r="A25" s="49"/>
      <c r="B25" s="213" t="s">
        <v>225</v>
      </c>
      <c r="C25" s="211"/>
      <c r="D25" s="210">
        <f>C25/$C$6*100</f>
        <v>0</v>
      </c>
      <c r="E25" s="208"/>
      <c r="F25" s="209">
        <f>E25/$E$6*100</f>
        <v>0</v>
      </c>
      <c r="G25" s="208"/>
      <c r="H25" s="209">
        <f>G25/$G$6*100</f>
        <v>0</v>
      </c>
      <c r="I25" s="208"/>
      <c r="J25" s="207">
        <f>I25/$G$6*100</f>
        <v>0</v>
      </c>
      <c r="K25" s="56">
        <v>531</v>
      </c>
      <c r="L25" s="200">
        <f>K25/$K$6*100</f>
        <v>3.7971967963386728</v>
      </c>
      <c r="M25" s="199">
        <v>465</v>
      </c>
      <c r="N25" s="198">
        <f>M25/$M$6*100</f>
        <v>3.5678661858359551</v>
      </c>
      <c r="O25" s="199">
        <v>436</v>
      </c>
      <c r="P25" s="198">
        <f>O25/$O$6*100</f>
        <v>3.851590106007067</v>
      </c>
    </row>
    <row r="26" spans="1:16" ht="25.5" customHeight="1" x14ac:dyDescent="0.2">
      <c r="A26" s="49"/>
      <c r="B26" s="213" t="s">
        <v>224</v>
      </c>
      <c r="C26" s="211"/>
      <c r="D26" s="210">
        <f>C26/$C$6*100</f>
        <v>0</v>
      </c>
      <c r="E26" s="208"/>
      <c r="F26" s="209">
        <f>E26/$E$6*100</f>
        <v>0</v>
      </c>
      <c r="G26" s="208"/>
      <c r="H26" s="209">
        <f>G26/$G$6*100</f>
        <v>0</v>
      </c>
      <c r="I26" s="208"/>
      <c r="J26" s="207">
        <f>I26/$G$6*100</f>
        <v>0</v>
      </c>
      <c r="K26" s="56">
        <v>1640</v>
      </c>
      <c r="L26" s="200">
        <f>K26/$K$6*100</f>
        <v>11.727688787185354</v>
      </c>
      <c r="M26" s="199">
        <v>1770</v>
      </c>
      <c r="N26" s="198">
        <f>M26/$M$6*100</f>
        <v>13.580909997698152</v>
      </c>
      <c r="O26" s="199">
        <v>1691</v>
      </c>
      <c r="P26" s="198">
        <f>O26/$O$6*100</f>
        <v>14.938162544169611</v>
      </c>
    </row>
    <row r="27" spans="1:16" ht="25.5" customHeight="1" x14ac:dyDescent="0.2">
      <c r="A27" s="49"/>
      <c r="B27" s="212" t="s">
        <v>223</v>
      </c>
      <c r="C27" s="211"/>
      <c r="D27" s="210">
        <f>C27/$C$6*100</f>
        <v>0</v>
      </c>
      <c r="E27" s="208"/>
      <c r="F27" s="209">
        <f>E27/$E$6*100</f>
        <v>0</v>
      </c>
      <c r="G27" s="208"/>
      <c r="H27" s="209">
        <f>G27/$G$6*100</f>
        <v>0</v>
      </c>
      <c r="I27" s="208"/>
      <c r="J27" s="207">
        <f>I27/$G$6*100</f>
        <v>0</v>
      </c>
      <c r="K27" s="56">
        <v>241</v>
      </c>
      <c r="L27" s="200">
        <f>K27/$K$6*100</f>
        <v>1.7233981693363845</v>
      </c>
      <c r="M27" s="199">
        <v>264</v>
      </c>
      <c r="N27" s="198">
        <f>M27/$M$6*100</f>
        <v>2.0256272538939615</v>
      </c>
      <c r="O27" s="199">
        <v>207</v>
      </c>
      <c r="P27" s="198">
        <f>O27/$O$6*100</f>
        <v>1.8286219081272086</v>
      </c>
    </row>
    <row r="28" spans="1:16" ht="25.5" customHeight="1" x14ac:dyDescent="0.2">
      <c r="A28" s="49"/>
      <c r="B28" s="206" t="s">
        <v>222</v>
      </c>
      <c r="C28" s="211"/>
      <c r="D28" s="210">
        <f>C28/$C$6*100</f>
        <v>0</v>
      </c>
      <c r="E28" s="208"/>
      <c r="F28" s="209">
        <f>E28/$E$6*100</f>
        <v>0</v>
      </c>
      <c r="G28" s="208"/>
      <c r="H28" s="209">
        <f>G28/$G$6*100</f>
        <v>0</v>
      </c>
      <c r="I28" s="208"/>
      <c r="J28" s="207">
        <f>I28/$G$6*100</f>
        <v>0</v>
      </c>
      <c r="K28" s="56">
        <v>862</v>
      </c>
      <c r="L28" s="200">
        <f>K28/$K$6*100</f>
        <v>6.1641876430205951</v>
      </c>
      <c r="M28" s="199">
        <v>777</v>
      </c>
      <c r="N28" s="198">
        <f>M28/$M$6*100</f>
        <v>5.9617893040742729</v>
      </c>
      <c r="O28" s="199">
        <v>732</v>
      </c>
      <c r="P28" s="198">
        <f>O28/$O$6*100</f>
        <v>6.4664310954063611</v>
      </c>
    </row>
    <row r="29" spans="1:16" ht="25.5" customHeight="1" x14ac:dyDescent="0.2">
      <c r="A29" s="49"/>
      <c r="B29" s="206" t="s">
        <v>221</v>
      </c>
      <c r="C29" s="203">
        <v>697</v>
      </c>
      <c r="D29" s="202">
        <f>C29/$C$6*100</f>
        <v>3.7911340766929564</v>
      </c>
      <c r="E29" s="60">
        <v>663</v>
      </c>
      <c r="F29" s="201">
        <f>E29/$E$6*100</f>
        <v>3.6520876941720832</v>
      </c>
      <c r="G29" s="60">
        <v>614</v>
      </c>
      <c r="H29" s="201">
        <f>G29/$G$6*100</f>
        <v>3.728216649462627</v>
      </c>
      <c r="I29" s="60">
        <v>618</v>
      </c>
      <c r="J29" s="200">
        <f>I29/$I$6*100</f>
        <v>3.9724882689464551</v>
      </c>
      <c r="K29" s="60">
        <v>630</v>
      </c>
      <c r="L29" s="200">
        <f>K29/$K$6*100</f>
        <v>4.5051487414187648</v>
      </c>
      <c r="M29" s="199">
        <v>713</v>
      </c>
      <c r="N29" s="198">
        <f>M29/$M$6*100</f>
        <v>5.4707281516151305</v>
      </c>
      <c r="O29" s="199">
        <v>617</v>
      </c>
      <c r="P29" s="198">
        <f>O29/$O$6*100</f>
        <v>5.4505300353356896</v>
      </c>
    </row>
    <row r="30" spans="1:16" ht="25.5" customHeight="1" x14ac:dyDescent="0.2">
      <c r="A30" s="205" t="s">
        <v>220</v>
      </c>
      <c r="B30" s="204"/>
      <c r="C30" s="203">
        <v>13</v>
      </c>
      <c r="D30" s="202">
        <f>C30/$C$6*100</f>
        <v>7.0709817786238777E-2</v>
      </c>
      <c r="E30" s="60">
        <v>7</v>
      </c>
      <c r="F30" s="201">
        <f>E30/$E$6*100</f>
        <v>3.8558995262752006E-2</v>
      </c>
      <c r="G30" s="60">
        <v>14</v>
      </c>
      <c r="H30" s="201">
        <f>G30/$G$6*100</f>
        <v>8.5008197219017548E-2</v>
      </c>
      <c r="I30" s="60">
        <v>18</v>
      </c>
      <c r="J30" s="200">
        <f>I30/$I$6*100</f>
        <v>0.11570354181397442</v>
      </c>
      <c r="K30" s="60">
        <v>66</v>
      </c>
      <c r="L30" s="200">
        <f>K30/$K$6*100</f>
        <v>0.47196796338672775</v>
      </c>
      <c r="M30" s="199">
        <v>132</v>
      </c>
      <c r="N30" s="198">
        <f>M30/$M$6*100</f>
        <v>1.0128136269469807</v>
      </c>
      <c r="O30" s="199">
        <v>79</v>
      </c>
      <c r="P30" s="198">
        <f>O30/$O$6*100</f>
        <v>0.69787985865724378</v>
      </c>
    </row>
    <row r="31" spans="1:16" ht="15" customHeight="1" thickBot="1" x14ac:dyDescent="0.25">
      <c r="A31" s="72"/>
      <c r="B31" s="98"/>
      <c r="C31" s="197"/>
      <c r="D31" s="196"/>
      <c r="E31" s="194"/>
      <c r="F31" s="195"/>
      <c r="G31" s="194"/>
      <c r="H31" s="195"/>
      <c r="I31" s="194"/>
      <c r="J31" s="195"/>
      <c r="K31" s="194"/>
      <c r="L31" s="192"/>
      <c r="M31" s="193"/>
      <c r="N31" s="192"/>
      <c r="O31" s="193"/>
      <c r="P31" s="192"/>
    </row>
    <row r="32" spans="1:16" ht="18" customHeight="1" x14ac:dyDescent="0.2">
      <c r="B32" s="1" t="s">
        <v>35</v>
      </c>
      <c r="C32" s="1"/>
      <c r="D32" s="61"/>
      <c r="E32" s="61"/>
      <c r="F32" s="189"/>
      <c r="G32" s="61"/>
      <c r="H32" s="61"/>
      <c r="I32" s="191"/>
      <c r="J32" s="61"/>
      <c r="K32" s="191"/>
      <c r="L32" s="61"/>
      <c r="M32" s="190"/>
      <c r="N32" s="61"/>
      <c r="O32" s="190"/>
      <c r="P32" s="61"/>
    </row>
    <row r="33" spans="2:16" s="49" customFormat="1" ht="18" customHeight="1" x14ac:dyDescent="0.2">
      <c r="B33" s="2" t="s">
        <v>148</v>
      </c>
      <c r="C33" s="61"/>
      <c r="D33" s="61"/>
      <c r="E33" s="61"/>
      <c r="F33" s="189"/>
      <c r="G33" s="61"/>
      <c r="H33" s="61"/>
      <c r="I33" s="61"/>
      <c r="J33" s="187"/>
      <c r="K33" s="187"/>
      <c r="L33" s="187"/>
      <c r="M33" s="188"/>
      <c r="N33" s="187"/>
      <c r="O33" s="188"/>
      <c r="P33" s="187"/>
    </row>
  </sheetData>
  <mergeCells count="21">
    <mergeCell ref="A2:N2"/>
    <mergeCell ref="A4:B4"/>
    <mergeCell ref="A6:B6"/>
    <mergeCell ref="E19:E20"/>
    <mergeCell ref="C19:C20"/>
    <mergeCell ref="I19:I20"/>
    <mergeCell ref="H21:H28"/>
    <mergeCell ref="H19:H20"/>
    <mergeCell ref="I21:I28"/>
    <mergeCell ref="F21:F28"/>
    <mergeCell ref="J21:J28"/>
    <mergeCell ref="G19:G20"/>
    <mergeCell ref="G21:G28"/>
    <mergeCell ref="J19:J20"/>
    <mergeCell ref="F19:F20"/>
    <mergeCell ref="E21:E28"/>
    <mergeCell ref="A31:B31"/>
    <mergeCell ref="A30:B30"/>
    <mergeCell ref="D19:D20"/>
    <mergeCell ref="C21:C28"/>
    <mergeCell ref="D21:D28"/>
  </mergeCells>
  <phoneticPr fontId="3"/>
  <printOptions horizontalCentered="1"/>
  <pageMargins left="0.70866141732283472" right="0.59055118110236227" top="0.59055118110236227" bottom="0.98425196850393704" header="0.51181102362204722" footer="0.51181102362204722"/>
  <pageSetup paperSize="9" scale="97" orientation="portrait" useFirstPageNumber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9517C-024D-46DB-8265-6C7A727F29F8}">
  <sheetPr>
    <tabColor rgb="FFFFC000"/>
  </sheetPr>
  <dimension ref="A1:AB40"/>
  <sheetViews>
    <sheetView view="pageBreakPreview" zoomScaleNormal="100" zoomScaleSheetLayoutView="100" workbookViewId="0"/>
  </sheetViews>
  <sheetFormatPr defaultColWidth="3.77734375" defaultRowHeight="13.2" outlineLevelRow="1" x14ac:dyDescent="0.2"/>
  <cols>
    <col min="1" max="23" width="3.77734375" style="1"/>
    <col min="24" max="24" width="9.44140625" style="1" bestFit="1" customWidth="1"/>
    <col min="25" max="27" width="10.44140625" style="1" bestFit="1" customWidth="1"/>
    <col min="28" max="28" width="9.44140625" style="1" bestFit="1" customWidth="1"/>
    <col min="29" max="16384" width="3.77734375" style="1"/>
  </cols>
  <sheetData>
    <row r="1" spans="1:24" ht="24.75" customHeight="1" x14ac:dyDescent="0.2"/>
    <row r="2" spans="1:24" ht="24.9" customHeight="1" x14ac:dyDescent="0.2">
      <c r="A2" s="247" t="s">
        <v>270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</row>
    <row r="3" spans="1:24" ht="16.5" customHeight="1" thickBot="1" x14ac:dyDescent="0.25">
      <c r="A3" s="1" t="s">
        <v>137</v>
      </c>
      <c r="S3" s="72" t="s">
        <v>31</v>
      </c>
      <c r="T3" s="72"/>
      <c r="U3" s="72"/>
      <c r="V3" s="72"/>
    </row>
    <row r="4" spans="1:24" ht="21.9" customHeight="1" x14ac:dyDescent="0.2">
      <c r="A4" s="246" t="s">
        <v>30</v>
      </c>
      <c r="B4" s="245"/>
      <c r="C4" s="245"/>
      <c r="D4" s="245"/>
      <c r="E4" s="245" t="s">
        <v>25</v>
      </c>
      <c r="F4" s="245"/>
      <c r="G4" s="245"/>
      <c r="H4" s="245" t="s">
        <v>269</v>
      </c>
      <c r="I4" s="245"/>
      <c r="J4" s="245"/>
      <c r="K4" s="245"/>
      <c r="L4" s="245"/>
      <c r="M4" s="245"/>
      <c r="N4" s="245"/>
      <c r="O4" s="245"/>
      <c r="P4" s="245"/>
      <c r="Q4" s="245" t="s">
        <v>268</v>
      </c>
      <c r="R4" s="245"/>
      <c r="S4" s="245"/>
      <c r="T4" s="245" t="s">
        <v>151</v>
      </c>
      <c r="U4" s="245"/>
      <c r="V4" s="244"/>
      <c r="X4" s="1" t="s">
        <v>267</v>
      </c>
    </row>
    <row r="5" spans="1:24" ht="21.9" customHeight="1" x14ac:dyDescent="0.2">
      <c r="A5" s="243"/>
      <c r="B5" s="242"/>
      <c r="C5" s="242"/>
      <c r="D5" s="242"/>
      <c r="E5" s="242"/>
      <c r="F5" s="242"/>
      <c r="G5" s="242"/>
      <c r="H5" s="242" t="s">
        <v>172</v>
      </c>
      <c r="I5" s="242"/>
      <c r="J5" s="242"/>
      <c r="K5" s="242" t="s">
        <v>266</v>
      </c>
      <c r="L5" s="242"/>
      <c r="M5" s="242"/>
      <c r="N5" s="242" t="s">
        <v>265</v>
      </c>
      <c r="O5" s="242"/>
      <c r="P5" s="242"/>
      <c r="Q5" s="242"/>
      <c r="R5" s="242"/>
      <c r="S5" s="242"/>
      <c r="T5" s="242"/>
      <c r="U5" s="242"/>
      <c r="V5" s="241"/>
    </row>
    <row r="6" spans="1:24" ht="20.100000000000001" customHeight="1" x14ac:dyDescent="0.2">
      <c r="A6" s="124"/>
      <c r="B6" s="124"/>
      <c r="C6" s="124"/>
      <c r="D6" s="123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</row>
    <row r="7" spans="1:24" ht="24" hidden="1" customHeight="1" outlineLevel="1" x14ac:dyDescent="0.2">
      <c r="A7" s="103" t="s">
        <v>150</v>
      </c>
      <c r="B7" s="103"/>
      <c r="C7" s="103"/>
      <c r="D7" s="102"/>
      <c r="E7" s="101">
        <v>27952</v>
      </c>
      <c r="F7" s="100"/>
      <c r="G7" s="100"/>
      <c r="H7" s="100">
        <v>18739</v>
      </c>
      <c r="I7" s="100"/>
      <c r="J7" s="100"/>
      <c r="K7" s="100">
        <v>18385</v>
      </c>
      <c r="L7" s="100"/>
      <c r="M7" s="100"/>
      <c r="N7" s="100">
        <v>354</v>
      </c>
      <c r="O7" s="100"/>
      <c r="P7" s="100"/>
      <c r="Q7" s="100">
        <v>9197</v>
      </c>
      <c r="R7" s="100"/>
      <c r="S7" s="100"/>
      <c r="T7" s="100">
        <v>16</v>
      </c>
      <c r="U7" s="100"/>
      <c r="V7" s="100"/>
    </row>
    <row r="8" spans="1:24" ht="15" hidden="1" customHeight="1" outlineLevel="1" x14ac:dyDescent="0.2">
      <c r="A8" s="103"/>
      <c r="B8" s="103"/>
      <c r="C8" s="103"/>
      <c r="D8" s="102"/>
      <c r="E8" s="101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</row>
    <row r="9" spans="1:24" ht="24" customHeight="1" collapsed="1" x14ac:dyDescent="0.2">
      <c r="A9" s="104" t="s">
        <v>264</v>
      </c>
      <c r="B9" s="104"/>
      <c r="C9" s="104"/>
      <c r="D9" s="105"/>
      <c r="E9" s="101">
        <v>27754</v>
      </c>
      <c r="F9" s="100"/>
      <c r="G9" s="100"/>
      <c r="H9" s="100">
        <v>18589</v>
      </c>
      <c r="I9" s="100"/>
      <c r="J9" s="100"/>
      <c r="K9" s="100">
        <v>18154</v>
      </c>
      <c r="L9" s="100"/>
      <c r="M9" s="100"/>
      <c r="N9" s="100">
        <v>435</v>
      </c>
      <c r="O9" s="100"/>
      <c r="P9" s="100"/>
      <c r="Q9" s="100">
        <v>9154</v>
      </c>
      <c r="R9" s="100"/>
      <c r="S9" s="100"/>
      <c r="T9" s="100">
        <v>11</v>
      </c>
      <c r="U9" s="100"/>
      <c r="V9" s="100"/>
    </row>
    <row r="10" spans="1:24" ht="20.100000000000001" customHeight="1" x14ac:dyDescent="0.2">
      <c r="A10" s="103"/>
      <c r="B10" s="103"/>
      <c r="C10" s="103"/>
      <c r="D10" s="102"/>
      <c r="E10" s="101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</row>
    <row r="11" spans="1:24" ht="21.9" customHeight="1" x14ac:dyDescent="0.2">
      <c r="A11" s="104" t="s">
        <v>263</v>
      </c>
      <c r="B11" s="104"/>
      <c r="C11" s="104"/>
      <c r="D11" s="105"/>
      <c r="E11" s="101">
        <v>27339</v>
      </c>
      <c r="F11" s="100"/>
      <c r="G11" s="100"/>
      <c r="H11" s="100">
        <v>17103</v>
      </c>
      <c r="I11" s="100"/>
      <c r="J11" s="100"/>
      <c r="K11" s="100">
        <v>16469</v>
      </c>
      <c r="L11" s="100"/>
      <c r="M11" s="100"/>
      <c r="N11" s="100">
        <v>634</v>
      </c>
      <c r="O11" s="100"/>
      <c r="P11" s="100"/>
      <c r="Q11" s="100">
        <v>10219</v>
      </c>
      <c r="R11" s="100"/>
      <c r="S11" s="100"/>
      <c r="T11" s="100">
        <v>17</v>
      </c>
      <c r="U11" s="100"/>
      <c r="V11" s="100"/>
    </row>
    <row r="12" spans="1:24" ht="15" customHeight="1" x14ac:dyDescent="0.2">
      <c r="A12" s="103"/>
      <c r="B12" s="103"/>
      <c r="C12" s="103"/>
      <c r="D12" s="102"/>
      <c r="E12" s="101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</row>
    <row r="13" spans="1:24" ht="24" customHeight="1" x14ac:dyDescent="0.2">
      <c r="A13" s="104" t="s">
        <v>262</v>
      </c>
      <c r="B13" s="103"/>
      <c r="C13" s="103"/>
      <c r="D13" s="102"/>
      <c r="E13" s="100">
        <v>26178</v>
      </c>
      <c r="F13" s="100"/>
      <c r="G13" s="100"/>
      <c r="H13" s="100">
        <v>16151</v>
      </c>
      <c r="I13" s="100"/>
      <c r="J13" s="100"/>
      <c r="K13" s="100">
        <v>15557</v>
      </c>
      <c r="L13" s="100"/>
      <c r="M13" s="100"/>
      <c r="N13" s="100">
        <v>594</v>
      </c>
      <c r="O13" s="100"/>
      <c r="P13" s="100"/>
      <c r="Q13" s="100">
        <v>9999</v>
      </c>
      <c r="R13" s="100"/>
      <c r="S13" s="100"/>
      <c r="T13" s="100">
        <v>28</v>
      </c>
      <c r="U13" s="100"/>
      <c r="V13" s="100"/>
    </row>
    <row r="14" spans="1:24" ht="20.100000000000001" customHeight="1" x14ac:dyDescent="0.2">
      <c r="A14" s="103"/>
      <c r="B14" s="103"/>
      <c r="C14" s="103"/>
      <c r="D14" s="102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</row>
    <row r="15" spans="1:24" ht="24" customHeight="1" x14ac:dyDescent="0.2">
      <c r="A15" s="104" t="s">
        <v>171</v>
      </c>
      <c r="B15" s="103"/>
      <c r="C15" s="103"/>
      <c r="D15" s="102"/>
      <c r="E15" s="100">
        <f>H15+Q15+T15</f>
        <v>25470</v>
      </c>
      <c r="F15" s="100"/>
      <c r="G15" s="100"/>
      <c r="H15" s="100">
        <f>K15+N15</f>
        <v>14671</v>
      </c>
      <c r="I15" s="100"/>
      <c r="J15" s="100"/>
      <c r="K15" s="100">
        <v>13984</v>
      </c>
      <c r="L15" s="100"/>
      <c r="M15" s="100"/>
      <c r="N15" s="100">
        <v>687</v>
      </c>
      <c r="O15" s="100"/>
      <c r="P15" s="100"/>
      <c r="Q15" s="100">
        <v>10610</v>
      </c>
      <c r="R15" s="100"/>
      <c r="S15" s="100"/>
      <c r="T15" s="100">
        <v>189</v>
      </c>
      <c r="U15" s="100"/>
      <c r="V15" s="100"/>
    </row>
    <row r="16" spans="1:24" ht="20.100000000000001" customHeight="1" x14ac:dyDescent="0.2">
      <c r="A16" s="103"/>
      <c r="B16" s="103"/>
      <c r="C16" s="103"/>
      <c r="D16" s="102"/>
      <c r="E16" s="101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</row>
    <row r="17" spans="1:22" ht="24" customHeight="1" x14ac:dyDescent="0.2">
      <c r="A17" s="104" t="s">
        <v>166</v>
      </c>
      <c r="B17" s="103"/>
      <c r="C17" s="103"/>
      <c r="D17" s="102"/>
      <c r="E17" s="100">
        <f>SUM(H17,Q17,T17)</f>
        <v>23636</v>
      </c>
      <c r="F17" s="100"/>
      <c r="G17" s="100"/>
      <c r="H17" s="100">
        <f>SUM(K17:P17)</f>
        <v>13406</v>
      </c>
      <c r="I17" s="100"/>
      <c r="J17" s="100"/>
      <c r="K17" s="100">
        <v>13033</v>
      </c>
      <c r="L17" s="100"/>
      <c r="M17" s="100"/>
      <c r="N17" s="100">
        <v>373</v>
      </c>
      <c r="O17" s="100"/>
      <c r="P17" s="100"/>
      <c r="Q17" s="100">
        <v>10098</v>
      </c>
      <c r="R17" s="100"/>
      <c r="S17" s="100"/>
      <c r="T17" s="100">
        <v>132</v>
      </c>
      <c r="U17" s="100"/>
      <c r="V17" s="100"/>
    </row>
    <row r="18" spans="1:22" ht="20.100000000000001" customHeight="1" x14ac:dyDescent="0.2">
      <c r="A18" s="103"/>
      <c r="B18" s="103"/>
      <c r="C18" s="103"/>
      <c r="D18" s="102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</row>
    <row r="19" spans="1:22" ht="24" customHeight="1" x14ac:dyDescent="0.2">
      <c r="A19" s="104" t="s">
        <v>39</v>
      </c>
      <c r="B19" s="103"/>
      <c r="C19" s="103"/>
      <c r="D19" s="102"/>
      <c r="E19" s="100">
        <f>SUM(H19,Q19,T19)</f>
        <v>21200</v>
      </c>
      <c r="F19" s="100"/>
      <c r="G19" s="100"/>
      <c r="H19" s="100">
        <f>SUM(K19:P19)</f>
        <v>11712</v>
      </c>
      <c r="I19" s="100"/>
      <c r="J19" s="100"/>
      <c r="K19" s="100">
        <v>11320</v>
      </c>
      <c r="L19" s="100"/>
      <c r="M19" s="100"/>
      <c r="N19" s="100">
        <v>392</v>
      </c>
      <c r="O19" s="100"/>
      <c r="P19" s="100"/>
      <c r="Q19" s="100">
        <v>9123</v>
      </c>
      <c r="R19" s="100"/>
      <c r="S19" s="100"/>
      <c r="T19" s="100">
        <v>365</v>
      </c>
      <c r="U19" s="100"/>
      <c r="V19" s="100"/>
    </row>
    <row r="20" spans="1:22" ht="20.100000000000001" customHeight="1" thickBot="1" x14ac:dyDescent="0.25">
      <c r="A20" s="72"/>
      <c r="B20" s="72"/>
      <c r="C20" s="72"/>
      <c r="D20" s="98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</row>
    <row r="21" spans="1:22" ht="21.9" customHeight="1" x14ac:dyDescent="0.2">
      <c r="A21" s="1" t="s">
        <v>35</v>
      </c>
    </row>
    <row r="22" spans="1:22" s="49" customFormat="1" ht="18" customHeight="1" x14ac:dyDescent="0.2">
      <c r="A22" s="2" t="s">
        <v>148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33" spans="24:28" x14ac:dyDescent="0.2">
      <c r="X33" s="1" t="s">
        <v>261</v>
      </c>
    </row>
    <row r="34" spans="24:28" x14ac:dyDescent="0.2">
      <c r="X34" s="41"/>
      <c r="Y34" s="42" t="s">
        <v>260</v>
      </c>
      <c r="Z34" s="42" t="s">
        <v>259</v>
      </c>
      <c r="AA34" s="42" t="s">
        <v>258</v>
      </c>
      <c r="AB34" s="42" t="s">
        <v>257</v>
      </c>
    </row>
    <row r="35" spans="24:28" x14ac:dyDescent="0.2">
      <c r="X35" s="42" t="s">
        <v>46</v>
      </c>
      <c r="Y35" s="238">
        <v>0.20399999999999999</v>
      </c>
      <c r="Z35" s="238">
        <v>0.33300000000000002</v>
      </c>
      <c r="AA35" s="238">
        <v>0.46200000000000002</v>
      </c>
      <c r="AB35" s="238">
        <v>1E-3</v>
      </c>
    </row>
    <row r="36" spans="24:28" x14ac:dyDescent="0.2">
      <c r="X36" s="42" t="s">
        <v>45</v>
      </c>
      <c r="Y36" s="238">
        <v>0.187</v>
      </c>
      <c r="Z36" s="238">
        <v>0.32800000000000001</v>
      </c>
      <c r="AA36" s="238">
        <v>0.48499999999999999</v>
      </c>
      <c r="AB36" s="238">
        <v>0</v>
      </c>
    </row>
    <row r="37" spans="24:28" x14ac:dyDescent="0.2">
      <c r="X37" s="42" t="s">
        <v>44</v>
      </c>
      <c r="Y37" s="238">
        <v>0.16</v>
      </c>
      <c r="Z37" s="238">
        <v>0.30199999999999999</v>
      </c>
      <c r="AA37" s="238">
        <v>0.53700000000000003</v>
      </c>
      <c r="AB37" s="238">
        <v>1E-3</v>
      </c>
    </row>
    <row r="38" spans="24:28" x14ac:dyDescent="0.2">
      <c r="X38" s="42" t="s">
        <v>43</v>
      </c>
      <c r="Y38" s="238">
        <v>0.14199999999999999</v>
      </c>
      <c r="Z38" s="238">
        <v>0.26200000000000001</v>
      </c>
      <c r="AA38" s="238">
        <v>0.54</v>
      </c>
      <c r="AB38" s="238">
        <v>1E-3</v>
      </c>
    </row>
    <row r="39" spans="24:28" x14ac:dyDescent="0.2">
      <c r="X39" s="42" t="s">
        <v>17</v>
      </c>
      <c r="Y39" s="238">
        <v>0.13300000000000001</v>
      </c>
      <c r="Z39" s="238">
        <v>0.27900000000000003</v>
      </c>
      <c r="AA39" s="238">
        <v>0.57999999999999996</v>
      </c>
      <c r="AB39" s="238">
        <v>5.0000000000000001E-3</v>
      </c>
    </row>
    <row r="40" spans="24:28" x14ac:dyDescent="0.2">
      <c r="X40" s="42" t="s">
        <v>11</v>
      </c>
      <c r="Y40" s="238">
        <v>0.127</v>
      </c>
      <c r="Z40" s="238">
        <v>0.26500000000000001</v>
      </c>
      <c r="AA40" s="238">
        <v>0.59799999999999998</v>
      </c>
      <c r="AB40" s="238">
        <v>0.01</v>
      </c>
    </row>
  </sheetData>
  <mergeCells count="115">
    <mergeCell ref="H19:J19"/>
    <mergeCell ref="K19:M19"/>
    <mergeCell ref="N19:P19"/>
    <mergeCell ref="Q19:S19"/>
    <mergeCell ref="T19:V19"/>
    <mergeCell ref="A20:D20"/>
    <mergeCell ref="E20:G20"/>
    <mergeCell ref="H20:J20"/>
    <mergeCell ref="K20:M20"/>
    <mergeCell ref="N20:P20"/>
    <mergeCell ref="Q20:S20"/>
    <mergeCell ref="T20:V20"/>
    <mergeCell ref="A19:D19"/>
    <mergeCell ref="E19:G19"/>
    <mergeCell ref="E18:G18"/>
    <mergeCell ref="H18:J18"/>
    <mergeCell ref="K18:M18"/>
    <mergeCell ref="N18:P18"/>
    <mergeCell ref="Q18:S18"/>
    <mergeCell ref="E16:G16"/>
    <mergeCell ref="K17:M17"/>
    <mergeCell ref="N17:P17"/>
    <mergeCell ref="T18:V18"/>
    <mergeCell ref="A2:V2"/>
    <mergeCell ref="T16:V16"/>
    <mergeCell ref="A17:D17"/>
    <mergeCell ref="E17:G17"/>
    <mergeCell ref="H17:J17"/>
    <mergeCell ref="T15:V15"/>
    <mergeCell ref="A14:D14"/>
    <mergeCell ref="E14:G14"/>
    <mergeCell ref="A18:D18"/>
    <mergeCell ref="T17:V17"/>
    <mergeCell ref="A16:D16"/>
    <mergeCell ref="H16:J16"/>
    <mergeCell ref="K16:M16"/>
    <mergeCell ref="N16:P16"/>
    <mergeCell ref="Q16:S16"/>
    <mergeCell ref="N15:P15"/>
    <mergeCell ref="Q15:S15"/>
    <mergeCell ref="H14:J14"/>
    <mergeCell ref="K14:M14"/>
    <mergeCell ref="N14:P14"/>
    <mergeCell ref="Q14:S14"/>
    <mergeCell ref="Q13:S13"/>
    <mergeCell ref="A12:D12"/>
    <mergeCell ref="E12:G12"/>
    <mergeCell ref="H12:J12"/>
    <mergeCell ref="K12:M12"/>
    <mergeCell ref="Q17:S17"/>
    <mergeCell ref="A15:D15"/>
    <mergeCell ref="E15:G15"/>
    <mergeCell ref="H15:J15"/>
    <mergeCell ref="K15:M15"/>
    <mergeCell ref="T12:V12"/>
    <mergeCell ref="T13:V13"/>
    <mergeCell ref="N12:P12"/>
    <mergeCell ref="Q12:S12"/>
    <mergeCell ref="T14:V14"/>
    <mergeCell ref="A13:D13"/>
    <mergeCell ref="E13:G13"/>
    <mergeCell ref="H13:J13"/>
    <mergeCell ref="K13:M13"/>
    <mergeCell ref="N13:P13"/>
    <mergeCell ref="T11:V11"/>
    <mergeCell ref="N11:P11"/>
    <mergeCell ref="Q11:S11"/>
    <mergeCell ref="A9:D9"/>
    <mergeCell ref="E9:G9"/>
    <mergeCell ref="H9:J9"/>
    <mergeCell ref="K9:M9"/>
    <mergeCell ref="N10:P10"/>
    <mergeCell ref="Q10:S10"/>
    <mergeCell ref="A10:D10"/>
    <mergeCell ref="T7:V7"/>
    <mergeCell ref="T8:V8"/>
    <mergeCell ref="N9:P9"/>
    <mergeCell ref="N8:P8"/>
    <mergeCell ref="Q8:S8"/>
    <mergeCell ref="T10:V10"/>
    <mergeCell ref="Q9:S9"/>
    <mergeCell ref="T9:V9"/>
    <mergeCell ref="Q7:S7"/>
    <mergeCell ref="N7:P7"/>
    <mergeCell ref="A8:D8"/>
    <mergeCell ref="E8:G8"/>
    <mergeCell ref="H8:J8"/>
    <mergeCell ref="K8:M8"/>
    <mergeCell ref="A11:D11"/>
    <mergeCell ref="E11:G11"/>
    <mergeCell ref="H11:J11"/>
    <mergeCell ref="K11:M11"/>
    <mergeCell ref="E10:G10"/>
    <mergeCell ref="A6:D6"/>
    <mergeCell ref="E6:G6"/>
    <mergeCell ref="A7:D7"/>
    <mergeCell ref="E7:G7"/>
    <mergeCell ref="H7:J7"/>
    <mergeCell ref="K7:M7"/>
    <mergeCell ref="E4:G5"/>
    <mergeCell ref="H4:P4"/>
    <mergeCell ref="T4:V5"/>
    <mergeCell ref="T6:V6"/>
    <mergeCell ref="Q4:S5"/>
    <mergeCell ref="Q6:S6"/>
    <mergeCell ref="H10:J10"/>
    <mergeCell ref="K10:M10"/>
    <mergeCell ref="S3:V3"/>
    <mergeCell ref="A4:D5"/>
    <mergeCell ref="H5:J5"/>
    <mergeCell ref="K5:M5"/>
    <mergeCell ref="N5:P5"/>
    <mergeCell ref="H6:J6"/>
    <mergeCell ref="K6:M6"/>
    <mergeCell ref="N6:P6"/>
  </mergeCells>
  <phoneticPr fontId="3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BCDE5-88F2-4EF5-BF9C-FBB92E3D7464}">
  <sheetPr>
    <tabColor rgb="FFFFC000"/>
  </sheetPr>
  <dimension ref="A1:L69"/>
  <sheetViews>
    <sheetView view="pageBreakPreview" zoomScaleNormal="100" zoomScaleSheetLayoutView="100" workbookViewId="0"/>
  </sheetViews>
  <sheetFormatPr defaultColWidth="9" defaultRowHeight="13.2" outlineLevelRow="1" x14ac:dyDescent="0.2"/>
  <cols>
    <col min="1" max="1" width="12.33203125" style="1" customWidth="1"/>
    <col min="2" max="7" width="12.6640625" style="1" customWidth="1"/>
    <col min="8" max="9" width="9" style="1"/>
    <col min="10" max="10" width="9.77734375" style="1" bestFit="1" customWidth="1"/>
    <col min="11" max="11" width="9.109375" style="1" bestFit="1" customWidth="1"/>
    <col min="12" max="16384" width="9" style="1"/>
  </cols>
  <sheetData>
    <row r="1" spans="1:11" ht="24.9" customHeight="1" x14ac:dyDescent="0.2">
      <c r="A1" s="27"/>
    </row>
    <row r="2" spans="1:11" ht="24.9" customHeight="1" x14ac:dyDescent="0.2">
      <c r="A2" s="26" t="s">
        <v>62</v>
      </c>
      <c r="B2" s="26"/>
      <c r="C2" s="26"/>
      <c r="D2" s="26"/>
      <c r="E2" s="26"/>
      <c r="F2" s="26"/>
      <c r="G2" s="26"/>
    </row>
    <row r="3" spans="1:11" ht="16.5" customHeight="1" thickBot="1" x14ac:dyDescent="0.25">
      <c r="A3" s="1" t="s">
        <v>32</v>
      </c>
      <c r="G3" s="25"/>
    </row>
    <row r="4" spans="1:11" ht="21" customHeight="1" x14ac:dyDescent="0.2">
      <c r="A4" s="23" t="s">
        <v>30</v>
      </c>
      <c r="B4" s="22" t="s">
        <v>29</v>
      </c>
      <c r="C4" s="22" t="s">
        <v>28</v>
      </c>
      <c r="D4" s="22"/>
      <c r="E4" s="22"/>
      <c r="F4" s="21" t="s">
        <v>27</v>
      </c>
      <c r="G4" s="20" t="s">
        <v>26</v>
      </c>
    </row>
    <row r="5" spans="1:11" ht="21" customHeight="1" x14ac:dyDescent="0.2">
      <c r="A5" s="18"/>
      <c r="B5" s="17"/>
      <c r="C5" s="17" t="s">
        <v>25</v>
      </c>
      <c r="D5" s="17" t="s">
        <v>24</v>
      </c>
      <c r="E5" s="17" t="s">
        <v>23</v>
      </c>
      <c r="F5" s="19" t="s">
        <v>22</v>
      </c>
      <c r="G5" s="14" t="s">
        <v>21</v>
      </c>
      <c r="J5" s="13"/>
      <c r="K5" s="13"/>
    </row>
    <row r="6" spans="1:11" ht="21" customHeight="1" x14ac:dyDescent="0.2">
      <c r="A6" s="18"/>
      <c r="B6" s="17"/>
      <c r="C6" s="17"/>
      <c r="D6" s="17"/>
      <c r="E6" s="17"/>
      <c r="F6" s="16" t="s">
        <v>20</v>
      </c>
      <c r="G6" s="15"/>
      <c r="H6" s="1" t="s">
        <v>61</v>
      </c>
    </row>
    <row r="7" spans="1:11" ht="15" customHeight="1" x14ac:dyDescent="0.2">
      <c r="A7" s="13"/>
      <c r="B7" s="35"/>
      <c r="C7" s="34"/>
      <c r="D7" s="34"/>
      <c r="E7" s="34"/>
      <c r="F7" s="34"/>
      <c r="G7" s="34"/>
    </row>
    <row r="8" spans="1:11" ht="20.100000000000001" hidden="1" customHeight="1" outlineLevel="1" x14ac:dyDescent="0.2">
      <c r="A8" s="33" t="s">
        <v>58</v>
      </c>
      <c r="B8" s="11">
        <v>12853</v>
      </c>
      <c r="C8" s="10">
        <v>52366</v>
      </c>
      <c r="D8" s="10">
        <v>25404</v>
      </c>
      <c r="E8" s="10">
        <v>26962</v>
      </c>
      <c r="F8" s="9">
        <v>4.0742239165953471</v>
      </c>
      <c r="G8" s="8">
        <v>111.52379938238741</v>
      </c>
      <c r="H8" s="1">
        <f>SUM(H9:H11)</f>
        <v>469.54999999999995</v>
      </c>
    </row>
    <row r="9" spans="1:11" ht="20.100000000000001" hidden="1" customHeight="1" outlineLevel="1" x14ac:dyDescent="0.2">
      <c r="A9" s="32" t="s">
        <v>42</v>
      </c>
      <c r="B9" s="11">
        <v>8621</v>
      </c>
      <c r="C9" s="10">
        <v>34359</v>
      </c>
      <c r="D9" s="10">
        <v>16820</v>
      </c>
      <c r="E9" s="10">
        <v>17539</v>
      </c>
      <c r="F9" s="9">
        <v>3.9855005219812085</v>
      </c>
      <c r="G9" s="8">
        <v>152.76098168237596</v>
      </c>
      <c r="H9" s="1">
        <v>224.92</v>
      </c>
    </row>
    <row r="10" spans="1:11" ht="20.100000000000001" hidden="1" customHeight="1" outlineLevel="1" x14ac:dyDescent="0.2">
      <c r="A10" s="32" t="s">
        <v>41</v>
      </c>
      <c r="B10" s="11">
        <v>1997</v>
      </c>
      <c r="C10" s="10">
        <v>8295</v>
      </c>
      <c r="D10" s="10">
        <v>3926</v>
      </c>
      <c r="E10" s="10">
        <v>4369</v>
      </c>
      <c r="F10" s="9">
        <v>4.1537305958938404</v>
      </c>
      <c r="G10" s="8">
        <v>64.039218713811465</v>
      </c>
      <c r="H10" s="1">
        <v>129.53</v>
      </c>
    </row>
    <row r="11" spans="1:11" ht="20.100000000000001" hidden="1" customHeight="1" outlineLevel="1" x14ac:dyDescent="0.2">
      <c r="A11" s="32" t="s">
        <v>40</v>
      </c>
      <c r="B11" s="11">
        <v>2235</v>
      </c>
      <c r="C11" s="10">
        <v>9712</v>
      </c>
      <c r="D11" s="10">
        <v>4658</v>
      </c>
      <c r="E11" s="10">
        <v>5054</v>
      </c>
      <c r="F11" s="9">
        <v>4.3454138702460847</v>
      </c>
      <c r="G11" s="8">
        <v>84.378801042571681</v>
      </c>
      <c r="H11" s="1">
        <v>115.1</v>
      </c>
    </row>
    <row r="12" spans="1:11" ht="15" hidden="1" customHeight="1" outlineLevel="1" x14ac:dyDescent="0.2">
      <c r="A12" s="33"/>
      <c r="B12" s="11"/>
      <c r="C12" s="10"/>
      <c r="D12" s="10"/>
      <c r="E12" s="10"/>
      <c r="F12" s="9"/>
      <c r="G12" s="8"/>
    </row>
    <row r="13" spans="1:11" ht="20.100000000000001" hidden="1" customHeight="1" outlineLevel="1" x14ac:dyDescent="0.2">
      <c r="A13" s="33" t="s">
        <v>60</v>
      </c>
      <c r="B13" s="11">
        <v>11836</v>
      </c>
      <c r="C13" s="10">
        <v>43741</v>
      </c>
      <c r="D13" s="10">
        <v>20749</v>
      </c>
      <c r="E13" s="10">
        <v>22992</v>
      </c>
      <c r="F13" s="9">
        <v>3.6955897262588713</v>
      </c>
      <c r="G13" s="8">
        <v>93.155148546480689</v>
      </c>
      <c r="H13" s="1">
        <f>SUM(H14:H16)</f>
        <v>469.54999999999995</v>
      </c>
    </row>
    <row r="14" spans="1:11" ht="20.100000000000001" hidden="1" customHeight="1" outlineLevel="1" x14ac:dyDescent="0.2">
      <c r="A14" s="32" t="s">
        <v>42</v>
      </c>
      <c r="B14" s="11">
        <v>7613</v>
      </c>
      <c r="C14" s="10">
        <v>27639</v>
      </c>
      <c r="D14" s="10">
        <v>13249</v>
      </c>
      <c r="E14" s="10">
        <v>14390</v>
      </c>
      <c r="F14" s="9">
        <v>3.6305004597399186</v>
      </c>
      <c r="G14" s="8">
        <v>122.88369197937045</v>
      </c>
      <c r="H14" s="1">
        <v>224.92</v>
      </c>
    </row>
    <row r="15" spans="1:11" ht="20.100000000000001" hidden="1" customHeight="1" outlineLevel="1" x14ac:dyDescent="0.2">
      <c r="A15" s="32" t="s">
        <v>41</v>
      </c>
      <c r="B15" s="11">
        <v>1952</v>
      </c>
      <c r="C15" s="10">
        <v>7288</v>
      </c>
      <c r="D15" s="10">
        <v>3380</v>
      </c>
      <c r="E15" s="10">
        <v>3908</v>
      </c>
      <c r="F15" s="9">
        <v>3.7336065573770494</v>
      </c>
      <c r="G15" s="8">
        <v>56.264957924805067</v>
      </c>
      <c r="H15" s="1">
        <v>129.53</v>
      </c>
    </row>
    <row r="16" spans="1:11" ht="20.100000000000001" hidden="1" customHeight="1" outlineLevel="1" x14ac:dyDescent="0.2">
      <c r="A16" s="32" t="s">
        <v>40</v>
      </c>
      <c r="B16" s="11">
        <v>2271</v>
      </c>
      <c r="C16" s="10">
        <v>8814</v>
      </c>
      <c r="D16" s="10">
        <v>4120</v>
      </c>
      <c r="E16" s="10">
        <v>4694</v>
      </c>
      <c r="F16" s="9">
        <v>3.88110964332893</v>
      </c>
      <c r="G16" s="8">
        <v>76.576889661164202</v>
      </c>
      <c r="H16" s="1">
        <v>115.1</v>
      </c>
    </row>
    <row r="17" spans="1:12" ht="15" hidden="1" customHeight="1" outlineLevel="1" x14ac:dyDescent="0.2">
      <c r="A17" s="33"/>
      <c r="B17" s="11"/>
      <c r="C17" s="10"/>
      <c r="D17" s="10"/>
      <c r="E17" s="10"/>
      <c r="F17" s="9"/>
      <c r="G17" s="8"/>
    </row>
    <row r="18" spans="1:12" ht="20.100000000000001" hidden="1" customHeight="1" outlineLevel="1" x14ac:dyDescent="0.2">
      <c r="A18" s="33" t="s">
        <v>59</v>
      </c>
      <c r="B18" s="11">
        <v>10748</v>
      </c>
      <c r="C18" s="10">
        <v>37670</v>
      </c>
      <c r="D18" s="10">
        <v>17819</v>
      </c>
      <c r="E18" s="10">
        <v>19851</v>
      </c>
      <c r="F18" s="9">
        <v>3.5048381094157053</v>
      </c>
      <c r="G18" s="8">
        <v>80.225748056649991</v>
      </c>
      <c r="H18" s="1">
        <f>SUM(H19:H21)</f>
        <v>469.54999999999995</v>
      </c>
    </row>
    <row r="19" spans="1:12" ht="20.100000000000001" hidden="1" customHeight="1" outlineLevel="1" x14ac:dyDescent="0.2">
      <c r="A19" s="32" t="s">
        <v>42</v>
      </c>
      <c r="B19" s="11">
        <v>6572</v>
      </c>
      <c r="C19" s="10">
        <v>22552</v>
      </c>
      <c r="D19" s="10">
        <v>10694</v>
      </c>
      <c r="E19" s="10">
        <v>11858</v>
      </c>
      <c r="F19" s="9">
        <v>3.4315276932440657</v>
      </c>
      <c r="G19" s="8">
        <v>100.26676151520542</v>
      </c>
      <c r="H19" s="1">
        <v>224.92</v>
      </c>
      <c r="I19" s="33"/>
    </row>
    <row r="20" spans="1:12" ht="20.100000000000001" hidden="1" customHeight="1" outlineLevel="1" x14ac:dyDescent="0.2">
      <c r="A20" s="32" t="s">
        <v>41</v>
      </c>
      <c r="B20" s="11">
        <v>1903</v>
      </c>
      <c r="C20" s="10">
        <v>6833</v>
      </c>
      <c r="D20" s="10">
        <v>3212</v>
      </c>
      <c r="E20" s="10">
        <v>3621</v>
      </c>
      <c r="F20" s="9">
        <v>3.5906463478717816</v>
      </c>
      <c r="G20" s="8">
        <v>52.75225816413186</v>
      </c>
      <c r="H20" s="1">
        <v>129.53</v>
      </c>
      <c r="K20" s="1" t="s">
        <v>28</v>
      </c>
      <c r="L20" s="1" t="s">
        <v>29</v>
      </c>
    </row>
    <row r="21" spans="1:12" ht="20.100000000000001" hidden="1" customHeight="1" outlineLevel="1" x14ac:dyDescent="0.2">
      <c r="A21" s="32" t="s">
        <v>40</v>
      </c>
      <c r="B21" s="11">
        <v>2273</v>
      </c>
      <c r="C21" s="10">
        <v>8285</v>
      </c>
      <c r="D21" s="10">
        <v>3913</v>
      </c>
      <c r="E21" s="10">
        <v>4372</v>
      </c>
      <c r="F21" s="9">
        <v>3.6449626044874615</v>
      </c>
      <c r="G21" s="8">
        <v>71.980886185925286</v>
      </c>
      <c r="H21" s="1">
        <v>115.1</v>
      </c>
      <c r="J21" s="33" t="s">
        <v>58</v>
      </c>
      <c r="K21" s="10">
        <f>C8</f>
        <v>52366</v>
      </c>
      <c r="L21" s="10">
        <f>B8</f>
        <v>12853</v>
      </c>
    </row>
    <row r="22" spans="1:12" ht="15" hidden="1" customHeight="1" outlineLevel="1" x14ac:dyDescent="0.2">
      <c r="A22" s="33"/>
      <c r="B22" s="11"/>
      <c r="C22" s="10"/>
      <c r="D22" s="10"/>
      <c r="E22" s="10"/>
      <c r="F22" s="9"/>
      <c r="G22" s="8"/>
      <c r="J22" s="33" t="s">
        <v>57</v>
      </c>
      <c r="K22" s="10">
        <f>C13</f>
        <v>43741</v>
      </c>
      <c r="L22" s="10">
        <f>B13</f>
        <v>11836</v>
      </c>
    </row>
    <row r="23" spans="1:12" ht="20.100000000000001" hidden="1" customHeight="1" outlineLevel="1" x14ac:dyDescent="0.2">
      <c r="A23" s="33" t="s">
        <v>56</v>
      </c>
      <c r="B23" s="11">
        <v>10870</v>
      </c>
      <c r="C23" s="10">
        <v>36907</v>
      </c>
      <c r="D23" s="10">
        <v>17462</v>
      </c>
      <c r="E23" s="10">
        <v>19445</v>
      </c>
      <c r="F23" s="9">
        <v>3.3953081876724931</v>
      </c>
      <c r="G23" s="8">
        <v>78.600787988499633</v>
      </c>
      <c r="H23" s="1">
        <f>SUM(H24:H26)</f>
        <v>469.54999999999995</v>
      </c>
      <c r="J23" s="33" t="s">
        <v>55</v>
      </c>
      <c r="K23" s="10">
        <f>C18</f>
        <v>37670</v>
      </c>
      <c r="L23" s="10">
        <f>B18</f>
        <v>10748</v>
      </c>
    </row>
    <row r="24" spans="1:12" ht="20.100000000000001" hidden="1" customHeight="1" outlineLevel="1" x14ac:dyDescent="0.2">
      <c r="A24" s="32" t="s">
        <v>42</v>
      </c>
      <c r="B24" s="11">
        <v>6682</v>
      </c>
      <c r="C24" s="10">
        <v>21939</v>
      </c>
      <c r="D24" s="10">
        <v>10453</v>
      </c>
      <c r="E24" s="10">
        <v>11486</v>
      </c>
      <c r="F24" s="9">
        <v>3.2832984136486081</v>
      </c>
      <c r="G24" s="8">
        <v>97.541348034856838</v>
      </c>
      <c r="H24" s="1">
        <v>224.92</v>
      </c>
      <c r="J24" s="33" t="s">
        <v>54</v>
      </c>
      <c r="K24" s="10">
        <f>C23</f>
        <v>36907</v>
      </c>
      <c r="L24" s="10">
        <f>B23</f>
        <v>10870</v>
      </c>
    </row>
    <row r="25" spans="1:12" ht="20.100000000000001" hidden="1" customHeight="1" outlineLevel="1" x14ac:dyDescent="0.2">
      <c r="A25" s="32" t="s">
        <v>41</v>
      </c>
      <c r="B25" s="11">
        <v>1923</v>
      </c>
      <c r="C25" s="10">
        <v>6791</v>
      </c>
      <c r="D25" s="10">
        <v>3199</v>
      </c>
      <c r="E25" s="10">
        <v>3592</v>
      </c>
      <c r="F25" s="9">
        <v>3.5314612584503382</v>
      </c>
      <c r="G25" s="8">
        <v>52.428008955454331</v>
      </c>
      <c r="H25" s="1">
        <v>129.53</v>
      </c>
      <c r="J25" s="33" t="s">
        <v>53</v>
      </c>
      <c r="K25" s="10">
        <f>C28</f>
        <v>35730</v>
      </c>
      <c r="L25" s="10">
        <f>B28</f>
        <v>10713</v>
      </c>
    </row>
    <row r="26" spans="1:12" ht="20.100000000000001" hidden="1" customHeight="1" outlineLevel="1" x14ac:dyDescent="0.2">
      <c r="A26" s="32" t="s">
        <v>40</v>
      </c>
      <c r="B26" s="11">
        <v>2265</v>
      </c>
      <c r="C26" s="10">
        <v>8177</v>
      </c>
      <c r="D26" s="10">
        <v>3810</v>
      </c>
      <c r="E26" s="10">
        <v>4367</v>
      </c>
      <c r="F26" s="9">
        <v>3.6101545253863137</v>
      </c>
      <c r="G26" s="8">
        <v>71.04257167680278</v>
      </c>
      <c r="H26" s="1">
        <v>115.1</v>
      </c>
      <c r="J26" s="2" t="s">
        <v>46</v>
      </c>
      <c r="K26" s="10">
        <f>C33</f>
        <v>33532</v>
      </c>
      <c r="L26" s="10">
        <f>B33</f>
        <v>10426</v>
      </c>
    </row>
    <row r="27" spans="1:12" ht="15" hidden="1" customHeight="1" outlineLevel="1" x14ac:dyDescent="0.2">
      <c r="A27" s="33"/>
      <c r="B27" s="11"/>
      <c r="C27" s="10"/>
      <c r="D27" s="10"/>
      <c r="E27" s="10"/>
      <c r="F27" s="9"/>
      <c r="G27" s="8"/>
      <c r="J27" s="33" t="s">
        <v>52</v>
      </c>
      <c r="K27" s="10">
        <f>C38</f>
        <v>32396</v>
      </c>
      <c r="L27" s="10">
        <f>B38</f>
        <v>10651</v>
      </c>
    </row>
    <row r="28" spans="1:12" ht="20.100000000000001" hidden="1" customHeight="1" outlineLevel="1" x14ac:dyDescent="0.2">
      <c r="A28" s="33" t="s">
        <v>51</v>
      </c>
      <c r="B28" s="11">
        <v>10713</v>
      </c>
      <c r="C28" s="10">
        <v>35730</v>
      </c>
      <c r="D28" s="10">
        <v>16896</v>
      </c>
      <c r="E28" s="10">
        <v>18834</v>
      </c>
      <c r="F28" s="9">
        <v>3.3352002240268832</v>
      </c>
      <c r="G28" s="8">
        <v>76.094132680225755</v>
      </c>
      <c r="H28" s="1">
        <f>SUM(H29:H31)</f>
        <v>469.54999999999995</v>
      </c>
      <c r="J28" s="33" t="s">
        <v>50</v>
      </c>
      <c r="K28" s="10">
        <f>C43</f>
        <v>31546</v>
      </c>
      <c r="L28" s="10">
        <f>B43</f>
        <v>10832</v>
      </c>
    </row>
    <row r="29" spans="1:12" ht="20.100000000000001" hidden="1" customHeight="1" outlineLevel="1" x14ac:dyDescent="0.2">
      <c r="A29" s="32" t="s">
        <v>42</v>
      </c>
      <c r="B29" s="11">
        <v>6560</v>
      </c>
      <c r="C29" s="10">
        <v>21027</v>
      </c>
      <c r="D29" s="10">
        <v>9995</v>
      </c>
      <c r="E29" s="10">
        <v>11032</v>
      </c>
      <c r="F29" s="9">
        <v>3.2053353658536587</v>
      </c>
      <c r="G29" s="8">
        <v>93.486573003734662</v>
      </c>
      <c r="H29" s="1">
        <v>224.92</v>
      </c>
      <c r="J29" s="33" t="s">
        <v>49</v>
      </c>
      <c r="K29" s="10">
        <f>C48</f>
        <v>29602</v>
      </c>
      <c r="L29" s="10">
        <f>B48</f>
        <v>10646</v>
      </c>
    </row>
    <row r="30" spans="1:12" ht="20.100000000000001" hidden="1" customHeight="1" outlineLevel="1" x14ac:dyDescent="0.2">
      <c r="A30" s="32" t="s">
        <v>41</v>
      </c>
      <c r="B30" s="11">
        <v>1904</v>
      </c>
      <c r="C30" s="10">
        <v>6796</v>
      </c>
      <c r="D30" s="10">
        <v>3199</v>
      </c>
      <c r="E30" s="10">
        <v>3597</v>
      </c>
      <c r="F30" s="9">
        <v>3.5693277310924372</v>
      </c>
      <c r="G30" s="8">
        <v>52.466610051725468</v>
      </c>
      <c r="H30" s="1">
        <v>129.53</v>
      </c>
      <c r="J30" s="33" t="s">
        <v>48</v>
      </c>
      <c r="K30" s="10">
        <f>C53</f>
        <v>28630</v>
      </c>
      <c r="L30" s="10">
        <f>B53</f>
        <v>10534</v>
      </c>
    </row>
    <row r="31" spans="1:12" ht="20.100000000000001" hidden="1" customHeight="1" outlineLevel="1" x14ac:dyDescent="0.2">
      <c r="A31" s="32" t="s">
        <v>40</v>
      </c>
      <c r="B31" s="11">
        <v>2249</v>
      </c>
      <c r="C31" s="10">
        <v>7907</v>
      </c>
      <c r="D31" s="10">
        <v>3702</v>
      </c>
      <c r="E31" s="10">
        <v>4205</v>
      </c>
      <c r="F31" s="9">
        <v>3.5157847932414406</v>
      </c>
      <c r="G31" s="8">
        <v>68.696785403996529</v>
      </c>
      <c r="H31" s="1">
        <v>115.1</v>
      </c>
      <c r="J31" s="33" t="s">
        <v>47</v>
      </c>
      <c r="K31" s="10">
        <f>C58</f>
        <v>26159</v>
      </c>
      <c r="L31" s="10">
        <f>B58</f>
        <v>10095</v>
      </c>
    </row>
    <row r="32" spans="1:12" ht="15" hidden="1" customHeight="1" outlineLevel="1" x14ac:dyDescent="0.2">
      <c r="A32" s="33"/>
      <c r="B32" s="11"/>
      <c r="C32" s="10"/>
      <c r="D32" s="10"/>
      <c r="E32" s="10"/>
      <c r="F32" s="9"/>
      <c r="G32" s="8"/>
    </row>
    <row r="33" spans="1:8" ht="20.100000000000001" hidden="1" customHeight="1" outlineLevel="1" x14ac:dyDescent="0.2">
      <c r="A33" s="2" t="s">
        <v>46</v>
      </c>
      <c r="B33" s="11">
        <f>SUM(B34:B36)</f>
        <v>10426</v>
      </c>
      <c r="C33" s="10">
        <f>SUM(D33:E33)</f>
        <v>33532</v>
      </c>
      <c r="D33" s="10">
        <f>SUM(D34:D36)</f>
        <v>15634</v>
      </c>
      <c r="E33" s="10">
        <f>SUM(E34:E36)</f>
        <v>17898</v>
      </c>
      <c r="F33" s="9">
        <f>C33/B33</f>
        <v>3.2161902934970268</v>
      </c>
      <c r="G33" s="8">
        <f>C33/H33</f>
        <v>70.935668803283193</v>
      </c>
      <c r="H33" s="1">
        <f>SUM(H34:H36)</f>
        <v>472.71000000000004</v>
      </c>
    </row>
    <row r="34" spans="1:8" ht="20.100000000000001" hidden="1" customHeight="1" outlineLevel="1" x14ac:dyDescent="0.2">
      <c r="A34" s="32" t="s">
        <v>42</v>
      </c>
      <c r="B34" s="11">
        <v>6344</v>
      </c>
      <c r="C34" s="10">
        <f>D34+E34</f>
        <v>19642</v>
      </c>
      <c r="D34" s="10">
        <v>9191</v>
      </c>
      <c r="E34" s="10">
        <v>10451</v>
      </c>
      <c r="F34" s="9">
        <f>C34/B34</f>
        <v>3.0961538461538463</v>
      </c>
      <c r="G34" s="8">
        <f>C34/H34</f>
        <v>86.054764512595838</v>
      </c>
      <c r="H34" s="1">
        <v>228.25</v>
      </c>
    </row>
    <row r="35" spans="1:8" ht="20.100000000000001" hidden="1" customHeight="1" outlineLevel="1" x14ac:dyDescent="0.2">
      <c r="A35" s="32" t="s">
        <v>41</v>
      </c>
      <c r="B35" s="11">
        <v>1867</v>
      </c>
      <c r="C35" s="10">
        <f>D35+E35</f>
        <v>6522</v>
      </c>
      <c r="D35" s="10">
        <v>3025</v>
      </c>
      <c r="E35" s="10">
        <v>3497</v>
      </c>
      <c r="F35" s="9">
        <f>C35/B35</f>
        <v>3.4933047670058919</v>
      </c>
      <c r="G35" s="8">
        <f>C35/H35</f>
        <v>50.366823692949261</v>
      </c>
      <c r="H35" s="1">
        <v>129.49</v>
      </c>
    </row>
    <row r="36" spans="1:8" ht="20.100000000000001" hidden="1" customHeight="1" outlineLevel="1" x14ac:dyDescent="0.2">
      <c r="A36" s="32" t="s">
        <v>40</v>
      </c>
      <c r="B36" s="11">
        <v>2215</v>
      </c>
      <c r="C36" s="10">
        <f>D36+E36</f>
        <v>7368</v>
      </c>
      <c r="D36" s="10">
        <v>3418</v>
      </c>
      <c r="E36" s="10">
        <v>3950</v>
      </c>
      <c r="F36" s="9">
        <f>C36/B36</f>
        <v>3.326410835214447</v>
      </c>
      <c r="G36" s="8">
        <f>C36/H36</f>
        <v>64.086283378272597</v>
      </c>
      <c r="H36" s="1">
        <v>114.97</v>
      </c>
    </row>
    <row r="37" spans="1:8" ht="15" hidden="1" customHeight="1" outlineLevel="1" x14ac:dyDescent="0.2">
      <c r="A37" s="33"/>
      <c r="B37" s="11"/>
      <c r="C37" s="10"/>
      <c r="D37" s="10"/>
      <c r="E37" s="10"/>
      <c r="F37" s="9"/>
      <c r="G37" s="8"/>
    </row>
    <row r="38" spans="1:8" ht="20.100000000000001" customHeight="1" collapsed="1" x14ac:dyDescent="0.2">
      <c r="A38" s="33" t="s">
        <v>45</v>
      </c>
      <c r="B38" s="11">
        <f>SUM(B39:B41)</f>
        <v>10651</v>
      </c>
      <c r="C38" s="10">
        <f>SUM(D38:E38)</f>
        <v>32396</v>
      </c>
      <c r="D38" s="10">
        <f>SUM(D39:D41)</f>
        <v>15142</v>
      </c>
      <c r="E38" s="10">
        <f>SUM(E39:E41)</f>
        <v>17254</v>
      </c>
      <c r="F38" s="9">
        <f>C38/B38</f>
        <v>3.0415923387475354</v>
      </c>
      <c r="G38" s="8">
        <f>C38/H38</f>
        <v>68.532504072264175</v>
      </c>
      <c r="H38" s="1">
        <f>SUM(H39:H41)</f>
        <v>472.71000000000004</v>
      </c>
    </row>
    <row r="39" spans="1:8" ht="20.100000000000001" customHeight="1" x14ac:dyDescent="0.2">
      <c r="A39" s="32" t="s">
        <v>42</v>
      </c>
      <c r="B39" s="11">
        <v>6479</v>
      </c>
      <c r="C39" s="10">
        <f>D39+E39</f>
        <v>19001</v>
      </c>
      <c r="D39" s="10">
        <v>8946</v>
      </c>
      <c r="E39" s="10">
        <v>10055</v>
      </c>
      <c r="F39" s="9">
        <f>C39/B39</f>
        <v>2.932705664454391</v>
      </c>
      <c r="G39" s="8">
        <f>C39/H39</f>
        <v>83.246440306681265</v>
      </c>
      <c r="H39" s="1">
        <v>228.25</v>
      </c>
    </row>
    <row r="40" spans="1:8" ht="20.100000000000001" customHeight="1" x14ac:dyDescent="0.2">
      <c r="A40" s="32" t="s">
        <v>41</v>
      </c>
      <c r="B40" s="11">
        <v>2006</v>
      </c>
      <c r="C40" s="10">
        <f>D40+E40</f>
        <v>6496</v>
      </c>
      <c r="D40" s="10">
        <v>3003</v>
      </c>
      <c r="E40" s="10">
        <v>3493</v>
      </c>
      <c r="F40" s="9">
        <f>C40/B40</f>
        <v>3.238285144566301</v>
      </c>
      <c r="G40" s="8">
        <f>C40/H40</f>
        <v>50.166035987334929</v>
      </c>
      <c r="H40" s="1">
        <v>129.49</v>
      </c>
    </row>
    <row r="41" spans="1:8" ht="20.100000000000001" customHeight="1" x14ac:dyDescent="0.2">
      <c r="A41" s="32" t="s">
        <v>40</v>
      </c>
      <c r="B41" s="11">
        <v>2166</v>
      </c>
      <c r="C41" s="10">
        <f>D41+E41</f>
        <v>6899</v>
      </c>
      <c r="D41" s="10">
        <v>3193</v>
      </c>
      <c r="E41" s="10">
        <v>3706</v>
      </c>
      <c r="F41" s="9">
        <f>C41/B41</f>
        <v>3.185133887349954</v>
      </c>
      <c r="G41" s="8">
        <f>C41/H41</f>
        <v>60.006958336957467</v>
      </c>
      <c r="H41" s="1">
        <v>114.97</v>
      </c>
    </row>
    <row r="42" spans="1:8" ht="15" customHeight="1" x14ac:dyDescent="0.2">
      <c r="A42" s="33"/>
      <c r="B42" s="11"/>
      <c r="C42" s="10"/>
      <c r="D42" s="10"/>
      <c r="E42" s="10"/>
      <c r="F42" s="9"/>
      <c r="G42" s="8"/>
    </row>
    <row r="43" spans="1:8" ht="20.100000000000001" customHeight="1" x14ac:dyDescent="0.2">
      <c r="A43" s="2" t="s">
        <v>44</v>
      </c>
      <c r="B43" s="11">
        <f>SUM(B44:B46)</f>
        <v>10832</v>
      </c>
      <c r="C43" s="10">
        <f>SUM(D43:E43)</f>
        <v>31546</v>
      </c>
      <c r="D43" s="10">
        <f>SUM(D44:D46)</f>
        <v>14630</v>
      </c>
      <c r="E43" s="10">
        <f>SUM(E44:E46)</f>
        <v>16916</v>
      </c>
      <c r="F43" s="9">
        <f>C43/B43</f>
        <v>2.9122968980797639</v>
      </c>
      <c r="G43" s="8">
        <f>C43/H43</f>
        <v>66.734361447822124</v>
      </c>
      <c r="H43" s="1">
        <f>SUM(H44:H46)</f>
        <v>472.71000000000004</v>
      </c>
    </row>
    <row r="44" spans="1:8" ht="20.100000000000001" customHeight="1" x14ac:dyDescent="0.2">
      <c r="A44" s="32" t="s">
        <v>42</v>
      </c>
      <c r="B44" s="11">
        <v>6609</v>
      </c>
      <c r="C44" s="10">
        <f>D44+E44</f>
        <v>18638</v>
      </c>
      <c r="D44" s="10">
        <v>8723</v>
      </c>
      <c r="E44" s="10">
        <v>9915</v>
      </c>
      <c r="F44" s="9">
        <f>C44/B44</f>
        <v>2.8200938114692087</v>
      </c>
      <c r="G44" s="8">
        <f>C44/H44</f>
        <v>81.656078860898134</v>
      </c>
      <c r="H44" s="1">
        <v>228.25</v>
      </c>
    </row>
    <row r="45" spans="1:8" ht="20.100000000000001" customHeight="1" x14ac:dyDescent="0.2">
      <c r="A45" s="32" t="s">
        <v>41</v>
      </c>
      <c r="B45" s="11">
        <v>2057</v>
      </c>
      <c r="C45" s="10">
        <f>D45+E45</f>
        <v>6429</v>
      </c>
      <c r="D45" s="10">
        <v>2953</v>
      </c>
      <c r="E45" s="10">
        <v>3476</v>
      </c>
      <c r="F45" s="9">
        <f>C45/B45</f>
        <v>3.1254253767622751</v>
      </c>
      <c r="G45" s="8">
        <f>C45/H45</f>
        <v>49.648621515174916</v>
      </c>
      <c r="H45" s="1">
        <v>129.49</v>
      </c>
    </row>
    <row r="46" spans="1:8" ht="20.100000000000001" customHeight="1" x14ac:dyDescent="0.2">
      <c r="A46" s="32" t="s">
        <v>40</v>
      </c>
      <c r="B46" s="11">
        <v>2166</v>
      </c>
      <c r="C46" s="10">
        <f>D46+E46</f>
        <v>6479</v>
      </c>
      <c r="D46" s="10">
        <v>2954</v>
      </c>
      <c r="E46" s="10">
        <v>3525</v>
      </c>
      <c r="F46" s="9">
        <f>C46/B46</f>
        <v>2.9912280701754388</v>
      </c>
      <c r="G46" s="8">
        <f>C46/H46</f>
        <v>56.353831434287208</v>
      </c>
      <c r="H46" s="1">
        <v>114.97</v>
      </c>
    </row>
    <row r="47" spans="1:8" ht="15" customHeight="1" x14ac:dyDescent="0.2">
      <c r="A47" s="33"/>
      <c r="B47" s="11"/>
      <c r="C47" s="10"/>
      <c r="D47" s="10"/>
      <c r="E47" s="10"/>
      <c r="F47" s="9"/>
      <c r="G47" s="8"/>
    </row>
    <row r="48" spans="1:8" ht="20.100000000000001" customHeight="1" x14ac:dyDescent="0.2">
      <c r="A48" s="30" t="s">
        <v>43</v>
      </c>
      <c r="B48" s="11">
        <f>SUM(B49:B51)</f>
        <v>10646</v>
      </c>
      <c r="C48" s="10">
        <f>SUM(D48:E48)</f>
        <v>29602</v>
      </c>
      <c r="D48" s="10">
        <f>SUM(D49:D51)</f>
        <v>13723</v>
      </c>
      <c r="E48" s="10">
        <f>SUM(E49:E51)</f>
        <v>15879</v>
      </c>
      <c r="F48" s="9">
        <f>C48/B48</f>
        <v>2.7805748637986096</v>
      </c>
      <c r="G48" s="8">
        <f>C48/H48</f>
        <v>62.621903492627609</v>
      </c>
      <c r="H48" s="1">
        <f>SUM(H49:H51)</f>
        <v>472.71000000000004</v>
      </c>
    </row>
    <row r="49" spans="1:8" ht="20.100000000000001" customHeight="1" x14ac:dyDescent="0.2">
      <c r="A49" s="32" t="s">
        <v>42</v>
      </c>
      <c r="B49" s="11">
        <v>6507</v>
      </c>
      <c r="C49" s="10">
        <f>D49+E49</f>
        <v>17517</v>
      </c>
      <c r="D49" s="10">
        <v>8186</v>
      </c>
      <c r="E49" s="10">
        <v>9331</v>
      </c>
      <c r="F49" s="9">
        <f>C49/B49</f>
        <v>2.6920239741816507</v>
      </c>
      <c r="G49" s="8">
        <f>C49/H49</f>
        <v>76.744797371303392</v>
      </c>
      <c r="H49" s="1">
        <v>228.25</v>
      </c>
    </row>
    <row r="50" spans="1:8" ht="20.100000000000001" customHeight="1" x14ac:dyDescent="0.2">
      <c r="A50" s="32" t="s">
        <v>41</v>
      </c>
      <c r="B50" s="11">
        <v>2019</v>
      </c>
      <c r="C50" s="10">
        <f>D50+E50</f>
        <v>6114</v>
      </c>
      <c r="D50" s="10">
        <v>2802</v>
      </c>
      <c r="E50" s="10">
        <v>3312</v>
      </c>
      <c r="F50" s="9">
        <f>C50/B50</f>
        <v>3.0282317979197622</v>
      </c>
      <c r="G50" s="8">
        <f>C50/H50</f>
        <v>47.216001235616645</v>
      </c>
      <c r="H50" s="1">
        <v>129.49</v>
      </c>
    </row>
    <row r="51" spans="1:8" ht="20.100000000000001" customHeight="1" x14ac:dyDescent="0.2">
      <c r="A51" s="32" t="s">
        <v>40</v>
      </c>
      <c r="B51" s="11">
        <v>2120</v>
      </c>
      <c r="C51" s="10">
        <f>D51+E51</f>
        <v>5971</v>
      </c>
      <c r="D51" s="10">
        <v>2735</v>
      </c>
      <c r="E51" s="10">
        <v>3236</v>
      </c>
      <c r="F51" s="9">
        <f>C51/B51</f>
        <v>2.8165094339622643</v>
      </c>
      <c r="G51" s="8">
        <f>C51/H51</f>
        <v>51.935287466295556</v>
      </c>
      <c r="H51" s="1">
        <v>114.97</v>
      </c>
    </row>
    <row r="52" spans="1:8" ht="15" customHeight="1" x14ac:dyDescent="0.2">
      <c r="A52" s="31"/>
      <c r="B52" s="11"/>
      <c r="C52" s="10"/>
      <c r="D52" s="10"/>
      <c r="E52" s="10"/>
      <c r="F52" s="9"/>
      <c r="G52" s="8"/>
    </row>
    <row r="53" spans="1:8" ht="20.100000000000001" customHeight="1" x14ac:dyDescent="0.2">
      <c r="A53" s="30" t="s">
        <v>17</v>
      </c>
      <c r="B53" s="11">
        <v>10534</v>
      </c>
      <c r="C53" s="10">
        <f>D53+E53</f>
        <v>28630</v>
      </c>
      <c r="D53" s="10">
        <v>13287</v>
      </c>
      <c r="E53" s="10">
        <v>15343</v>
      </c>
      <c r="F53" s="9">
        <f>C53/B53</f>
        <v>2.7178659578507691</v>
      </c>
      <c r="G53" s="8">
        <f>C53/H53</f>
        <v>60.565674515030352</v>
      </c>
      <c r="H53" s="1">
        <f>SUM(H54:H56)</f>
        <v>472.71000000000004</v>
      </c>
    </row>
    <row r="54" spans="1:8" ht="20.100000000000001" customHeight="1" x14ac:dyDescent="0.2">
      <c r="A54" s="29" t="s">
        <v>38</v>
      </c>
      <c r="B54" s="10">
        <v>6498</v>
      </c>
      <c r="C54" s="10">
        <f>D54+E54</f>
        <v>17517</v>
      </c>
      <c r="D54" s="10">
        <v>8186</v>
      </c>
      <c r="E54" s="10">
        <v>9331</v>
      </c>
      <c r="F54" s="9">
        <f>C54/B54</f>
        <v>2.6957525392428439</v>
      </c>
      <c r="G54" s="8">
        <f>C54/H54</f>
        <v>76.744797371303392</v>
      </c>
      <c r="H54" s="1">
        <v>228.25</v>
      </c>
    </row>
    <row r="55" spans="1:8" ht="20.100000000000001" customHeight="1" x14ac:dyDescent="0.2">
      <c r="A55" s="29" t="s">
        <v>37</v>
      </c>
      <c r="B55" s="10">
        <v>1975</v>
      </c>
      <c r="C55" s="10">
        <f>D55+E55</f>
        <v>5663</v>
      </c>
      <c r="D55" s="10">
        <v>2596</v>
      </c>
      <c r="E55" s="10">
        <v>3067</v>
      </c>
      <c r="F55" s="9">
        <f>C55/B55</f>
        <v>2.8673417721518986</v>
      </c>
      <c r="G55" s="8">
        <f>C55/H55</f>
        <v>43.733106803614177</v>
      </c>
      <c r="H55" s="1">
        <v>129.49</v>
      </c>
    </row>
    <row r="56" spans="1:8" ht="20.100000000000001" customHeight="1" x14ac:dyDescent="0.2">
      <c r="A56" s="29" t="s">
        <v>36</v>
      </c>
      <c r="B56" s="10">
        <v>2061</v>
      </c>
      <c r="C56" s="10">
        <f>D56+E56</f>
        <v>5450</v>
      </c>
      <c r="D56" s="10">
        <v>2505</v>
      </c>
      <c r="E56" s="10">
        <v>2945</v>
      </c>
      <c r="F56" s="9">
        <f>C56/B56</f>
        <v>2.6443474041727315</v>
      </c>
      <c r="G56" s="8">
        <f>C56/H56</f>
        <v>47.403670522745067</v>
      </c>
      <c r="H56" s="1">
        <v>114.97</v>
      </c>
    </row>
    <row r="57" spans="1:8" ht="15" customHeight="1" x14ac:dyDescent="0.2">
      <c r="A57" s="31"/>
      <c r="B57" s="11"/>
      <c r="C57" s="10"/>
      <c r="D57" s="10"/>
      <c r="E57" s="10"/>
      <c r="F57" s="9"/>
      <c r="G57" s="8"/>
    </row>
    <row r="58" spans="1:8" ht="20.100000000000001" customHeight="1" x14ac:dyDescent="0.2">
      <c r="A58" s="30" t="s">
        <v>11</v>
      </c>
      <c r="B58" s="11">
        <v>10095</v>
      </c>
      <c r="C58" s="10">
        <f>SUM(D58:E58)</f>
        <v>26159</v>
      </c>
      <c r="D58" s="10">
        <v>12165</v>
      </c>
      <c r="E58" s="10">
        <v>13994</v>
      </c>
      <c r="F58" s="9">
        <f>C58/B58</f>
        <v>2.5912828132738981</v>
      </c>
      <c r="G58" s="8">
        <f>C58/H58</f>
        <v>55.338368132681765</v>
      </c>
      <c r="H58" s="1">
        <f>SUM(H59:H61)</f>
        <v>472.71000000000004</v>
      </c>
    </row>
    <row r="59" spans="1:8" ht="20.100000000000001" customHeight="1" x14ac:dyDescent="0.2">
      <c r="A59" s="29" t="s">
        <v>38</v>
      </c>
      <c r="B59" s="10">
        <v>6298</v>
      </c>
      <c r="C59" s="10">
        <f>SUM(D59:E59)</f>
        <v>16169</v>
      </c>
      <c r="D59" s="10">
        <v>7575</v>
      </c>
      <c r="E59" s="10">
        <v>8594</v>
      </c>
      <c r="F59" s="9">
        <f>C59/B59</f>
        <v>2.5673229596697364</v>
      </c>
      <c r="G59" s="8">
        <f>C59/H59</f>
        <v>70.838992332968232</v>
      </c>
      <c r="H59" s="1">
        <v>228.25</v>
      </c>
    </row>
    <row r="60" spans="1:8" ht="20.100000000000001" customHeight="1" x14ac:dyDescent="0.2">
      <c r="A60" s="29" t="s">
        <v>37</v>
      </c>
      <c r="B60" s="10">
        <v>1845</v>
      </c>
      <c r="C60" s="10">
        <f>SUM(D60:E60)</f>
        <v>5133</v>
      </c>
      <c r="D60" s="10">
        <v>2358</v>
      </c>
      <c r="E60" s="10">
        <v>2775</v>
      </c>
      <c r="F60" s="9">
        <f>C60/B60</f>
        <v>2.7821138211382115</v>
      </c>
      <c r="G60" s="8">
        <f>C60/H60</f>
        <v>39.640126650706613</v>
      </c>
      <c r="H60" s="1">
        <v>129.49</v>
      </c>
    </row>
    <row r="61" spans="1:8" ht="20.100000000000001" customHeight="1" x14ac:dyDescent="0.2">
      <c r="A61" s="29" t="s">
        <v>36</v>
      </c>
      <c r="B61" s="10">
        <v>1952</v>
      </c>
      <c r="C61" s="10">
        <f>SUM(D61:E61)</f>
        <v>4857</v>
      </c>
      <c r="D61" s="10">
        <v>2232</v>
      </c>
      <c r="E61" s="10">
        <v>2625</v>
      </c>
      <c r="F61" s="9">
        <f>C61/B61</f>
        <v>2.488217213114754</v>
      </c>
      <c r="G61" s="8">
        <f>C61/H61</f>
        <v>42.24580325302253</v>
      </c>
      <c r="H61" s="1">
        <v>114.97</v>
      </c>
    </row>
    <row r="62" spans="1:8" ht="18.75" customHeight="1" x14ac:dyDescent="0.2">
      <c r="A62" s="29"/>
      <c r="B62" s="10"/>
      <c r="C62" s="10"/>
      <c r="D62" s="10"/>
      <c r="E62" s="10"/>
      <c r="F62" s="9"/>
      <c r="G62" s="8"/>
    </row>
    <row r="63" spans="1:8" ht="18.75" customHeight="1" x14ac:dyDescent="0.2">
      <c r="A63" s="30" t="s">
        <v>39</v>
      </c>
      <c r="B63" s="11">
        <f>SUM(B64:B66)</f>
        <v>9405</v>
      </c>
      <c r="C63" s="10">
        <f>SUM(D63:E63)</f>
        <v>23247</v>
      </c>
      <c r="D63" s="10">
        <v>10857</v>
      </c>
      <c r="E63" s="10">
        <v>12390</v>
      </c>
      <c r="F63" s="9">
        <f>C63/B63</f>
        <v>2.4717703349282298</v>
      </c>
      <c r="G63" s="8">
        <f>C63/H63</f>
        <v>49.178143047534427</v>
      </c>
      <c r="H63" s="1">
        <f>SUM(H64:H66)</f>
        <v>472.71000000000004</v>
      </c>
    </row>
    <row r="64" spans="1:8" ht="15" customHeight="1" x14ac:dyDescent="0.2">
      <c r="A64" s="29" t="s">
        <v>38</v>
      </c>
      <c r="B64" s="10">
        <v>5879</v>
      </c>
      <c r="C64" s="10">
        <f>SUM(D64:E64)</f>
        <v>14478</v>
      </c>
      <c r="D64" s="10">
        <v>6777</v>
      </c>
      <c r="E64" s="10">
        <v>7701</v>
      </c>
      <c r="F64" s="9">
        <f>C64/B64</f>
        <v>2.4626637183194422</v>
      </c>
      <c r="G64" s="8">
        <f>C64/H64</f>
        <v>63.430449069003288</v>
      </c>
      <c r="H64" s="1">
        <v>228.25</v>
      </c>
    </row>
    <row r="65" spans="1:8" ht="21" customHeight="1" x14ac:dyDescent="0.2">
      <c r="A65" s="29" t="s">
        <v>37</v>
      </c>
      <c r="B65" s="10">
        <v>1765</v>
      </c>
      <c r="C65" s="10">
        <f>SUM(D65:E65)</f>
        <v>4617</v>
      </c>
      <c r="D65" s="10">
        <v>2171</v>
      </c>
      <c r="E65" s="10">
        <v>2446</v>
      </c>
      <c r="F65" s="9">
        <f>C65/B65</f>
        <v>2.6158640226628895</v>
      </c>
      <c r="G65" s="8">
        <f>C65/H65</f>
        <v>35.655262954668309</v>
      </c>
      <c r="H65" s="1">
        <v>129.49</v>
      </c>
    </row>
    <row r="66" spans="1:8" x14ac:dyDescent="0.2">
      <c r="A66" s="29" t="s">
        <v>36</v>
      </c>
      <c r="B66" s="10">
        <v>1761</v>
      </c>
      <c r="C66" s="10">
        <f>SUM(D66:E66)</f>
        <v>4152</v>
      </c>
      <c r="D66" s="10">
        <v>1909</v>
      </c>
      <c r="E66" s="10">
        <v>2243</v>
      </c>
      <c r="F66" s="9">
        <f>C66/B66</f>
        <v>2.3577512776831346</v>
      </c>
      <c r="G66" s="8">
        <f>C66/H66</f>
        <v>36.113768809254587</v>
      </c>
      <c r="H66" s="1">
        <v>114.97</v>
      </c>
    </row>
    <row r="67" spans="1:8" x14ac:dyDescent="0.2">
      <c r="A67" s="29"/>
      <c r="B67" s="10"/>
      <c r="C67" s="10"/>
      <c r="D67" s="10"/>
      <c r="E67" s="10"/>
      <c r="F67" s="9"/>
      <c r="G67" s="8"/>
    </row>
    <row r="68" spans="1:8" ht="13.8" thickBot="1" x14ac:dyDescent="0.25">
      <c r="A68" s="28"/>
      <c r="B68" s="5"/>
      <c r="C68" s="5"/>
      <c r="D68" s="5"/>
      <c r="E68" s="5"/>
      <c r="F68" s="4"/>
      <c r="G68" s="3"/>
    </row>
    <row r="69" spans="1:8" x14ac:dyDescent="0.2">
      <c r="A69" s="2" t="s">
        <v>35</v>
      </c>
    </row>
  </sheetData>
  <mergeCells count="7">
    <mergeCell ref="A2:G2"/>
    <mergeCell ref="A4:A6"/>
    <mergeCell ref="B4:B6"/>
    <mergeCell ref="C4:E4"/>
    <mergeCell ref="C5:C6"/>
    <mergeCell ref="D5:D6"/>
    <mergeCell ref="E5:E6"/>
  </mergeCells>
  <phoneticPr fontId="3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A19E3-D50D-4C13-AA36-63E96E608DCB}">
  <sheetPr>
    <tabColor rgb="FFFFC000"/>
  </sheetPr>
  <dimension ref="A1:H69"/>
  <sheetViews>
    <sheetView view="pageBreakPreview" zoomScaleNormal="100" zoomScaleSheetLayoutView="100" workbookViewId="0"/>
  </sheetViews>
  <sheetFormatPr defaultColWidth="9" defaultRowHeight="13.2" outlineLevelRow="1" x14ac:dyDescent="0.2"/>
  <cols>
    <col min="1" max="1" width="14.6640625" style="1" customWidth="1"/>
    <col min="2" max="6" width="13.33203125" style="1" customWidth="1"/>
    <col min="7" max="16384" width="9" style="1"/>
  </cols>
  <sheetData>
    <row r="1" spans="1:8" ht="24.9" customHeight="1" x14ac:dyDescent="0.2"/>
    <row r="2" spans="1:8" ht="24.9" customHeight="1" x14ac:dyDescent="0.2">
      <c r="A2" s="26" t="s">
        <v>78</v>
      </c>
      <c r="B2" s="26"/>
      <c r="C2" s="26"/>
      <c r="D2" s="26"/>
      <c r="E2" s="26"/>
      <c r="F2" s="26"/>
      <c r="G2" s="45"/>
      <c r="H2" s="45"/>
    </row>
    <row r="3" spans="1:8" ht="15" customHeight="1" thickBot="1" x14ac:dyDescent="0.25">
      <c r="A3" s="1" t="s">
        <v>32</v>
      </c>
      <c r="E3" s="44" t="s">
        <v>31</v>
      </c>
      <c r="F3" s="44"/>
    </row>
    <row r="4" spans="1:8" ht="15" customHeight="1" x14ac:dyDescent="0.2">
      <c r="A4" s="23" t="s">
        <v>77</v>
      </c>
      <c r="B4" s="22" t="s">
        <v>30</v>
      </c>
      <c r="C4" s="22" t="s">
        <v>29</v>
      </c>
      <c r="D4" s="22" t="s">
        <v>28</v>
      </c>
      <c r="E4" s="22"/>
      <c r="F4" s="43"/>
    </row>
    <row r="5" spans="1:8" ht="15" customHeight="1" x14ac:dyDescent="0.2">
      <c r="A5" s="18"/>
      <c r="B5" s="17"/>
      <c r="C5" s="17"/>
      <c r="D5" s="42" t="s">
        <v>25</v>
      </c>
      <c r="E5" s="42" t="s">
        <v>24</v>
      </c>
      <c r="F5" s="41" t="s">
        <v>23</v>
      </c>
    </row>
    <row r="6" spans="1:8" ht="15" customHeight="1" x14ac:dyDescent="0.2">
      <c r="A6" s="40"/>
      <c r="B6" s="13"/>
      <c r="C6" s="13"/>
      <c r="D6" s="13"/>
      <c r="E6" s="13"/>
      <c r="F6" s="13"/>
    </row>
    <row r="7" spans="1:8" ht="14.1" hidden="1" customHeight="1" outlineLevel="1" x14ac:dyDescent="0.2">
      <c r="A7" s="39" t="s">
        <v>76</v>
      </c>
      <c r="B7" s="13" t="s">
        <v>46</v>
      </c>
      <c r="C7" s="10">
        <v>6344</v>
      </c>
      <c r="D7" s="10">
        <v>19642</v>
      </c>
      <c r="E7" s="10">
        <v>9191</v>
      </c>
      <c r="F7" s="10">
        <v>10451</v>
      </c>
    </row>
    <row r="8" spans="1:8" ht="14.1" hidden="1" customHeight="1" outlineLevel="1" x14ac:dyDescent="0.2">
      <c r="A8" s="39" t="s">
        <v>76</v>
      </c>
      <c r="B8" s="12" t="s">
        <v>69</v>
      </c>
      <c r="C8" s="10">
        <v>6479</v>
      </c>
      <c r="D8" s="10">
        <v>19001</v>
      </c>
      <c r="E8" s="10">
        <v>8946</v>
      </c>
      <c r="F8" s="10">
        <v>10055</v>
      </c>
    </row>
    <row r="9" spans="1:8" ht="14.1" customHeight="1" collapsed="1" x14ac:dyDescent="0.2">
      <c r="A9" s="39" t="s">
        <v>76</v>
      </c>
      <c r="B9" s="12" t="s">
        <v>67</v>
      </c>
      <c r="C9" s="10">
        <v>6609</v>
      </c>
      <c r="D9" s="10">
        <v>18638</v>
      </c>
      <c r="E9" s="10">
        <v>8723</v>
      </c>
      <c r="F9" s="10">
        <v>9915</v>
      </c>
    </row>
    <row r="10" spans="1:8" ht="14.1" customHeight="1" x14ac:dyDescent="0.2">
      <c r="A10" s="38"/>
      <c r="B10" s="12" t="s">
        <v>66</v>
      </c>
      <c r="C10" s="10">
        <v>6507</v>
      </c>
      <c r="D10" s="10">
        <v>17754</v>
      </c>
      <c r="E10" s="10">
        <v>8286</v>
      </c>
      <c r="F10" s="10">
        <v>9468</v>
      </c>
    </row>
    <row r="11" spans="1:8" ht="14.1" customHeight="1" x14ac:dyDescent="0.2">
      <c r="A11" s="38"/>
      <c r="B11" s="12" t="s">
        <v>65</v>
      </c>
      <c r="C11" s="10">
        <v>6498</v>
      </c>
      <c r="D11" s="10">
        <v>17517</v>
      </c>
      <c r="E11" s="10">
        <v>8186</v>
      </c>
      <c r="F11" s="10">
        <v>9331</v>
      </c>
    </row>
    <row r="12" spans="1:8" ht="14.1" customHeight="1" x14ac:dyDescent="0.2">
      <c r="A12" s="38"/>
      <c r="B12" s="12" t="s">
        <v>64</v>
      </c>
      <c r="C12" s="10">
        <v>6298</v>
      </c>
      <c r="D12" s="10">
        <v>16169</v>
      </c>
      <c r="E12" s="10">
        <v>7575</v>
      </c>
      <c r="F12" s="10">
        <v>8594</v>
      </c>
    </row>
    <row r="13" spans="1:8" ht="14.1" customHeight="1" x14ac:dyDescent="0.2">
      <c r="A13" s="38"/>
      <c r="B13" s="12" t="s">
        <v>63</v>
      </c>
      <c r="C13" s="10">
        <v>5879</v>
      </c>
      <c r="D13" s="10">
        <v>14478</v>
      </c>
      <c r="E13" s="10">
        <v>6777</v>
      </c>
      <c r="F13" s="10">
        <v>7701</v>
      </c>
    </row>
    <row r="14" spans="1:8" ht="14.1" customHeight="1" x14ac:dyDescent="0.2">
      <c r="A14" s="38"/>
      <c r="C14" s="10"/>
      <c r="D14" s="10"/>
      <c r="E14" s="10"/>
      <c r="F14" s="10"/>
    </row>
    <row r="15" spans="1:8" ht="14.1" hidden="1" customHeight="1" outlineLevel="1" x14ac:dyDescent="0.2">
      <c r="A15" s="39" t="s">
        <v>75</v>
      </c>
      <c r="B15" s="13" t="s">
        <v>46</v>
      </c>
      <c r="C15" s="10">
        <v>2931</v>
      </c>
      <c r="D15" s="10">
        <v>8561</v>
      </c>
      <c r="E15" s="10">
        <v>4040</v>
      </c>
      <c r="F15" s="10">
        <v>4521</v>
      </c>
    </row>
    <row r="16" spans="1:8" ht="14.1" hidden="1" customHeight="1" outlineLevel="1" x14ac:dyDescent="0.2">
      <c r="A16" s="39" t="s">
        <v>75</v>
      </c>
      <c r="B16" s="12" t="s">
        <v>69</v>
      </c>
      <c r="C16" s="10">
        <v>3082</v>
      </c>
      <c r="D16" s="10">
        <v>8541</v>
      </c>
      <c r="E16" s="10">
        <v>4104</v>
      </c>
      <c r="F16" s="10">
        <v>4437</v>
      </c>
    </row>
    <row r="17" spans="1:6" ht="14.1" customHeight="1" collapsed="1" x14ac:dyDescent="0.2">
      <c r="A17" s="39" t="s">
        <v>75</v>
      </c>
      <c r="B17" s="12" t="s">
        <v>67</v>
      </c>
      <c r="C17" s="10">
        <v>3330</v>
      </c>
      <c r="D17" s="10">
        <v>8981</v>
      </c>
      <c r="E17" s="10">
        <v>4296</v>
      </c>
      <c r="F17" s="10">
        <v>4685</v>
      </c>
    </row>
    <row r="18" spans="1:6" ht="14.1" customHeight="1" x14ac:dyDescent="0.2">
      <c r="A18" s="38"/>
      <c r="B18" s="12" t="s">
        <v>66</v>
      </c>
      <c r="C18" s="10">
        <v>3332</v>
      </c>
      <c r="D18" s="10">
        <v>8757</v>
      </c>
      <c r="E18" s="10">
        <v>4155</v>
      </c>
      <c r="F18" s="10">
        <v>4602</v>
      </c>
    </row>
    <row r="19" spans="1:6" ht="14.1" customHeight="1" x14ac:dyDescent="0.2">
      <c r="A19" s="38"/>
      <c r="B19" s="12" t="s">
        <v>65</v>
      </c>
      <c r="C19" s="10">
        <v>3377</v>
      </c>
      <c r="D19" s="10">
        <v>8510</v>
      </c>
      <c r="E19" s="10">
        <v>4044</v>
      </c>
      <c r="F19" s="10">
        <v>4466</v>
      </c>
    </row>
    <row r="20" spans="1:6" ht="14.1" customHeight="1" x14ac:dyDescent="0.2">
      <c r="A20" s="38"/>
      <c r="B20" s="12" t="s">
        <v>64</v>
      </c>
      <c r="C20" s="10">
        <v>3306</v>
      </c>
      <c r="D20" s="10">
        <v>8036</v>
      </c>
      <c r="E20" s="10">
        <v>3790</v>
      </c>
      <c r="F20" s="10">
        <v>4246</v>
      </c>
    </row>
    <row r="21" spans="1:6" ht="14.1" customHeight="1" x14ac:dyDescent="0.2">
      <c r="A21" s="38"/>
      <c r="B21" s="12" t="s">
        <v>63</v>
      </c>
      <c r="C21" s="10">
        <v>3097</v>
      </c>
      <c r="D21" s="10">
        <v>7245</v>
      </c>
      <c r="E21" s="10">
        <v>3418</v>
      </c>
      <c r="F21" s="10">
        <v>3827</v>
      </c>
    </row>
    <row r="22" spans="1:6" ht="14.1" customHeight="1" x14ac:dyDescent="0.2">
      <c r="A22" s="38"/>
      <c r="C22" s="10"/>
      <c r="D22" s="10"/>
      <c r="E22" s="10"/>
      <c r="F22" s="10"/>
    </row>
    <row r="23" spans="1:6" ht="14.1" hidden="1" customHeight="1" outlineLevel="1" x14ac:dyDescent="0.2">
      <c r="A23" s="39" t="s">
        <v>74</v>
      </c>
      <c r="B23" s="13" t="s">
        <v>46</v>
      </c>
      <c r="C23" s="10">
        <v>1515</v>
      </c>
      <c r="D23" s="10">
        <v>4855</v>
      </c>
      <c r="E23" s="10">
        <v>2261</v>
      </c>
      <c r="F23" s="10">
        <v>2594</v>
      </c>
    </row>
    <row r="24" spans="1:6" ht="14.1" hidden="1" customHeight="1" outlineLevel="1" x14ac:dyDescent="0.2">
      <c r="A24" s="39" t="s">
        <v>74</v>
      </c>
      <c r="B24" s="12" t="s">
        <v>69</v>
      </c>
      <c r="C24" s="10">
        <v>1540</v>
      </c>
      <c r="D24" s="10">
        <v>4583</v>
      </c>
      <c r="E24" s="10">
        <v>2119</v>
      </c>
      <c r="F24" s="10">
        <v>2464</v>
      </c>
    </row>
    <row r="25" spans="1:6" ht="14.1" customHeight="1" collapsed="1" x14ac:dyDescent="0.2">
      <c r="A25" s="39" t="s">
        <v>74</v>
      </c>
      <c r="B25" s="12" t="s">
        <v>67</v>
      </c>
      <c r="C25" s="10">
        <v>1469</v>
      </c>
      <c r="D25" s="10">
        <v>4140</v>
      </c>
      <c r="E25" s="10">
        <v>1898</v>
      </c>
      <c r="F25" s="10">
        <v>2242</v>
      </c>
    </row>
    <row r="26" spans="1:6" ht="14.1" customHeight="1" x14ac:dyDescent="0.2">
      <c r="A26" s="38"/>
      <c r="B26" s="12" t="s">
        <v>66</v>
      </c>
      <c r="C26" s="10">
        <v>1423</v>
      </c>
      <c r="D26" s="10">
        <v>3913</v>
      </c>
      <c r="E26" s="10">
        <v>1810</v>
      </c>
      <c r="F26" s="10">
        <v>2103</v>
      </c>
    </row>
    <row r="27" spans="1:6" ht="14.1" customHeight="1" x14ac:dyDescent="0.2">
      <c r="A27" s="38"/>
      <c r="B27" s="12" t="s">
        <v>65</v>
      </c>
      <c r="C27" s="10">
        <v>1357</v>
      </c>
      <c r="D27" s="10">
        <v>3552</v>
      </c>
      <c r="E27" s="10">
        <v>1652</v>
      </c>
      <c r="F27" s="10">
        <v>1900</v>
      </c>
    </row>
    <row r="28" spans="1:6" ht="14.1" customHeight="1" x14ac:dyDescent="0.2">
      <c r="A28" s="38"/>
      <c r="B28" s="12" t="s">
        <v>64</v>
      </c>
      <c r="C28" s="10">
        <v>1292</v>
      </c>
      <c r="D28" s="10">
        <v>3202</v>
      </c>
      <c r="E28" s="10">
        <v>1505</v>
      </c>
      <c r="F28" s="10">
        <v>1697</v>
      </c>
    </row>
    <row r="29" spans="1:6" ht="14.1" customHeight="1" x14ac:dyDescent="0.2">
      <c r="A29" s="38"/>
      <c r="B29" s="12" t="s">
        <v>63</v>
      </c>
      <c r="C29" s="10">
        <v>1231</v>
      </c>
      <c r="D29" s="10">
        <v>2958</v>
      </c>
      <c r="E29" s="10">
        <v>1406</v>
      </c>
      <c r="F29" s="10">
        <v>1552</v>
      </c>
    </row>
    <row r="30" spans="1:6" ht="14.1" customHeight="1" x14ac:dyDescent="0.2">
      <c r="A30" s="38"/>
      <c r="C30" s="10"/>
      <c r="D30" s="10"/>
      <c r="E30" s="10"/>
      <c r="F30" s="10"/>
    </row>
    <row r="31" spans="1:6" ht="14.1" hidden="1" customHeight="1" outlineLevel="1" x14ac:dyDescent="0.2">
      <c r="A31" s="39" t="s">
        <v>73</v>
      </c>
      <c r="B31" s="13" t="s">
        <v>46</v>
      </c>
      <c r="C31" s="10">
        <v>434</v>
      </c>
      <c r="D31" s="10">
        <v>1325</v>
      </c>
      <c r="E31" s="10">
        <v>608</v>
      </c>
      <c r="F31" s="10">
        <v>717</v>
      </c>
    </row>
    <row r="32" spans="1:6" ht="14.1" hidden="1" customHeight="1" outlineLevel="1" x14ac:dyDescent="0.2">
      <c r="A32" s="39" t="s">
        <v>73</v>
      </c>
      <c r="B32" s="12" t="s">
        <v>69</v>
      </c>
      <c r="C32" s="10">
        <v>421</v>
      </c>
      <c r="D32" s="10">
        <v>1238</v>
      </c>
      <c r="E32" s="10">
        <v>570</v>
      </c>
      <c r="F32" s="10">
        <v>668</v>
      </c>
    </row>
    <row r="33" spans="1:6" ht="14.1" customHeight="1" collapsed="1" x14ac:dyDescent="0.2">
      <c r="A33" s="39" t="s">
        <v>73</v>
      </c>
      <c r="B33" s="12" t="s">
        <v>67</v>
      </c>
      <c r="C33" s="10">
        <v>401</v>
      </c>
      <c r="D33" s="10">
        <v>1099</v>
      </c>
      <c r="E33" s="10">
        <v>504</v>
      </c>
      <c r="F33" s="10">
        <v>595</v>
      </c>
    </row>
    <row r="34" spans="1:6" ht="14.1" customHeight="1" x14ac:dyDescent="0.2">
      <c r="A34" s="38"/>
      <c r="B34" s="12" t="s">
        <v>66</v>
      </c>
      <c r="C34" s="10">
        <v>372</v>
      </c>
      <c r="D34" s="10">
        <v>1004</v>
      </c>
      <c r="E34" s="10">
        <v>456</v>
      </c>
      <c r="F34" s="10">
        <v>548</v>
      </c>
    </row>
    <row r="35" spans="1:6" ht="14.1" customHeight="1" x14ac:dyDescent="0.2">
      <c r="A35" s="38"/>
      <c r="B35" s="12" t="s">
        <v>65</v>
      </c>
      <c r="C35" s="10">
        <v>446</v>
      </c>
      <c r="D35" s="10">
        <v>1761</v>
      </c>
      <c r="E35" s="10">
        <v>812</v>
      </c>
      <c r="F35" s="10">
        <v>949</v>
      </c>
    </row>
    <row r="36" spans="1:6" ht="14.1" customHeight="1" x14ac:dyDescent="0.2">
      <c r="A36" s="38"/>
      <c r="B36" s="12" t="s">
        <v>64</v>
      </c>
      <c r="C36" s="10">
        <v>453</v>
      </c>
      <c r="D36" s="10">
        <v>1663</v>
      </c>
      <c r="E36" s="10">
        <v>808</v>
      </c>
      <c r="F36" s="10">
        <v>855</v>
      </c>
    </row>
    <row r="37" spans="1:6" ht="14.1" customHeight="1" x14ac:dyDescent="0.2">
      <c r="A37" s="38"/>
      <c r="B37" s="12" t="s">
        <v>63</v>
      </c>
      <c r="C37" s="10">
        <v>411</v>
      </c>
      <c r="D37" s="10">
        <v>1411</v>
      </c>
      <c r="E37" s="10">
        <v>666</v>
      </c>
      <c r="F37" s="10">
        <v>745</v>
      </c>
    </row>
    <row r="38" spans="1:6" ht="14.1" customHeight="1" x14ac:dyDescent="0.2">
      <c r="A38" s="38"/>
      <c r="C38" s="10"/>
      <c r="D38" s="10"/>
      <c r="E38" s="10"/>
      <c r="F38" s="10"/>
    </row>
    <row r="39" spans="1:6" ht="14.1" hidden="1" customHeight="1" outlineLevel="1" x14ac:dyDescent="0.2">
      <c r="A39" s="39" t="s">
        <v>72</v>
      </c>
      <c r="B39" s="13" t="s">
        <v>46</v>
      </c>
      <c r="C39" s="10">
        <v>692</v>
      </c>
      <c r="D39" s="10">
        <v>2244</v>
      </c>
      <c r="E39" s="10">
        <v>1054</v>
      </c>
      <c r="F39" s="10">
        <v>1190</v>
      </c>
    </row>
    <row r="40" spans="1:6" ht="14.1" hidden="1" customHeight="1" outlineLevel="1" x14ac:dyDescent="0.2">
      <c r="A40" s="39" t="s">
        <v>72</v>
      </c>
      <c r="B40" s="12" t="s">
        <v>69</v>
      </c>
      <c r="C40" s="10">
        <v>693</v>
      </c>
      <c r="D40" s="10">
        <v>2192</v>
      </c>
      <c r="E40" s="10">
        <v>1020</v>
      </c>
      <c r="F40" s="10">
        <v>1172</v>
      </c>
    </row>
    <row r="41" spans="1:6" ht="14.1" customHeight="1" collapsed="1" x14ac:dyDescent="0.2">
      <c r="A41" s="39" t="s">
        <v>72</v>
      </c>
      <c r="B41" s="12" t="s">
        <v>67</v>
      </c>
      <c r="C41" s="10">
        <v>652</v>
      </c>
      <c r="D41" s="10">
        <v>2072</v>
      </c>
      <c r="E41" s="10">
        <v>950</v>
      </c>
      <c r="F41" s="10">
        <v>1122</v>
      </c>
    </row>
    <row r="42" spans="1:6" ht="14.1" customHeight="1" x14ac:dyDescent="0.2">
      <c r="A42" s="38"/>
      <c r="B42" s="12" t="s">
        <v>66</v>
      </c>
      <c r="C42" s="10">
        <v>642</v>
      </c>
      <c r="D42" s="10">
        <v>1935</v>
      </c>
      <c r="E42" s="10">
        <v>875</v>
      </c>
      <c r="F42" s="10">
        <v>1060</v>
      </c>
    </row>
    <row r="43" spans="1:6" ht="14.1" customHeight="1" x14ac:dyDescent="0.2">
      <c r="A43" s="38"/>
      <c r="B43" s="12" t="s">
        <v>65</v>
      </c>
      <c r="C43" s="10">
        <v>616</v>
      </c>
      <c r="D43" s="10">
        <v>1785</v>
      </c>
      <c r="E43" s="10">
        <v>796</v>
      </c>
      <c r="F43" s="10">
        <v>989</v>
      </c>
    </row>
    <row r="44" spans="1:6" ht="14.1" customHeight="1" x14ac:dyDescent="0.2">
      <c r="A44" s="38"/>
      <c r="B44" s="12" t="s">
        <v>64</v>
      </c>
      <c r="C44" s="10">
        <v>591</v>
      </c>
      <c r="D44" s="10">
        <v>1598</v>
      </c>
      <c r="E44" s="10">
        <v>692</v>
      </c>
      <c r="F44" s="10">
        <v>906</v>
      </c>
    </row>
    <row r="45" spans="1:6" ht="14.1" customHeight="1" x14ac:dyDescent="0.2">
      <c r="A45" s="38"/>
      <c r="B45" s="12" t="s">
        <v>63</v>
      </c>
      <c r="C45" s="10">
        <v>534</v>
      </c>
      <c r="D45" s="10">
        <v>1382</v>
      </c>
      <c r="E45" s="10">
        <v>588</v>
      </c>
      <c r="F45" s="10">
        <v>794</v>
      </c>
    </row>
    <row r="46" spans="1:6" ht="14.1" customHeight="1" x14ac:dyDescent="0.2">
      <c r="A46" s="38"/>
      <c r="C46" s="10"/>
      <c r="D46" s="10"/>
      <c r="E46" s="10"/>
      <c r="F46" s="10"/>
    </row>
    <row r="47" spans="1:6" ht="14.1" hidden="1" customHeight="1" outlineLevel="1" x14ac:dyDescent="0.2">
      <c r="A47" s="39" t="s">
        <v>71</v>
      </c>
      <c r="B47" s="13" t="s">
        <v>46</v>
      </c>
      <c r="C47" s="10">
        <v>356</v>
      </c>
      <c r="D47" s="10">
        <v>1197</v>
      </c>
      <c r="E47" s="10">
        <v>546</v>
      </c>
      <c r="F47" s="10">
        <v>651</v>
      </c>
    </row>
    <row r="48" spans="1:6" ht="14.1" hidden="1" customHeight="1" outlineLevel="1" x14ac:dyDescent="0.2">
      <c r="A48" s="39" t="s">
        <v>71</v>
      </c>
      <c r="B48" s="12" t="s">
        <v>69</v>
      </c>
      <c r="C48" s="10">
        <v>344</v>
      </c>
      <c r="D48" s="10">
        <v>1117</v>
      </c>
      <c r="E48" s="10">
        <v>515</v>
      </c>
      <c r="F48" s="10">
        <v>602</v>
      </c>
    </row>
    <row r="49" spans="1:6" ht="14.1" customHeight="1" collapsed="1" x14ac:dyDescent="0.2">
      <c r="A49" s="39" t="s">
        <v>71</v>
      </c>
      <c r="B49" s="12" t="s">
        <v>67</v>
      </c>
      <c r="C49" s="10">
        <v>349</v>
      </c>
      <c r="D49" s="10">
        <v>1075</v>
      </c>
      <c r="E49" s="10">
        <v>492</v>
      </c>
      <c r="F49" s="10">
        <v>583</v>
      </c>
    </row>
    <row r="50" spans="1:6" ht="14.1" customHeight="1" x14ac:dyDescent="0.2">
      <c r="A50" s="39"/>
      <c r="B50" s="12" t="s">
        <v>66</v>
      </c>
      <c r="C50" s="10">
        <v>340</v>
      </c>
      <c r="D50" s="10">
        <v>969</v>
      </c>
      <c r="E50" s="10">
        <v>446</v>
      </c>
      <c r="F50" s="10">
        <v>523</v>
      </c>
    </row>
    <row r="51" spans="1:6" ht="14.1" customHeight="1" x14ac:dyDescent="0.2">
      <c r="A51" s="39"/>
      <c r="B51" s="12" t="s">
        <v>65</v>
      </c>
      <c r="C51" s="10">
        <v>330</v>
      </c>
      <c r="D51" s="10">
        <v>863</v>
      </c>
      <c r="E51" s="10">
        <v>409</v>
      </c>
      <c r="F51" s="10">
        <v>454</v>
      </c>
    </row>
    <row r="52" spans="1:6" ht="14.1" customHeight="1" x14ac:dyDescent="0.2">
      <c r="A52" s="39"/>
      <c r="B52" s="12" t="s">
        <v>70</v>
      </c>
      <c r="C52" s="10">
        <v>302</v>
      </c>
      <c r="D52" s="10">
        <v>734</v>
      </c>
      <c r="E52" s="10">
        <v>352</v>
      </c>
      <c r="F52" s="10">
        <v>382</v>
      </c>
    </row>
    <row r="53" spans="1:6" ht="14.1" customHeight="1" x14ac:dyDescent="0.2">
      <c r="A53" s="38"/>
      <c r="B53" s="12" t="s">
        <v>63</v>
      </c>
      <c r="C53" s="10">
        <v>282</v>
      </c>
      <c r="D53" s="10">
        <v>656</v>
      </c>
      <c r="E53" s="10">
        <v>316</v>
      </c>
      <c r="F53" s="10">
        <v>340</v>
      </c>
    </row>
    <row r="54" spans="1:6" ht="14.1" customHeight="1" x14ac:dyDescent="0.2">
      <c r="A54" s="39"/>
      <c r="C54" s="10"/>
      <c r="D54" s="10"/>
      <c r="E54" s="10"/>
      <c r="F54" s="10"/>
    </row>
    <row r="55" spans="1:6" ht="14.1" hidden="1" customHeight="1" outlineLevel="1" x14ac:dyDescent="0.2">
      <c r="A55" s="39" t="s">
        <v>68</v>
      </c>
      <c r="B55" s="13" t="s">
        <v>46</v>
      </c>
      <c r="C55" s="10">
        <v>416</v>
      </c>
      <c r="D55" s="10">
        <v>1460</v>
      </c>
      <c r="E55" s="10">
        <v>682</v>
      </c>
      <c r="F55" s="10">
        <v>778</v>
      </c>
    </row>
    <row r="56" spans="1:6" ht="14.1" hidden="1" customHeight="1" outlineLevel="1" x14ac:dyDescent="0.2">
      <c r="A56" s="39" t="s">
        <v>68</v>
      </c>
      <c r="B56" s="12" t="s">
        <v>69</v>
      </c>
      <c r="C56" s="10">
        <v>399</v>
      </c>
      <c r="D56" s="10">
        <v>1330</v>
      </c>
      <c r="E56" s="10">
        <v>618</v>
      </c>
      <c r="F56" s="10">
        <v>712</v>
      </c>
    </row>
    <row r="57" spans="1:6" ht="14.1" customHeight="1" collapsed="1" x14ac:dyDescent="0.2">
      <c r="A57" s="39" t="s">
        <v>68</v>
      </c>
      <c r="B57" s="12" t="s">
        <v>67</v>
      </c>
      <c r="C57" s="10">
        <v>408</v>
      </c>
      <c r="D57" s="10">
        <v>1271</v>
      </c>
      <c r="E57" s="10">
        <v>583</v>
      </c>
      <c r="F57" s="10">
        <v>688</v>
      </c>
    </row>
    <row r="58" spans="1:6" ht="14.1" customHeight="1" x14ac:dyDescent="0.2">
      <c r="A58" s="38"/>
      <c r="B58" s="12" t="s">
        <v>66</v>
      </c>
      <c r="C58" s="10">
        <v>398</v>
      </c>
      <c r="D58" s="10">
        <v>1176</v>
      </c>
      <c r="E58" s="10">
        <v>544</v>
      </c>
      <c r="F58" s="10">
        <v>632</v>
      </c>
    </row>
    <row r="59" spans="1:6" ht="14.1" customHeight="1" x14ac:dyDescent="0.2">
      <c r="A59" s="38"/>
      <c r="B59" s="12" t="s">
        <v>65</v>
      </c>
      <c r="C59" s="10">
        <v>372</v>
      </c>
      <c r="D59" s="10">
        <v>1046</v>
      </c>
      <c r="E59" s="10">
        <v>473</v>
      </c>
      <c r="F59" s="10">
        <v>573</v>
      </c>
    </row>
    <row r="60" spans="1:6" ht="14.1" customHeight="1" x14ac:dyDescent="0.2">
      <c r="A60" s="38"/>
      <c r="B60" s="12" t="s">
        <v>64</v>
      </c>
      <c r="C60" s="10">
        <v>354</v>
      </c>
      <c r="D60" s="10">
        <f>E60+F60</f>
        <v>936</v>
      </c>
      <c r="E60" s="10">
        <v>428</v>
      </c>
      <c r="F60" s="10">
        <v>508</v>
      </c>
    </row>
    <row r="61" spans="1:6" ht="14.1" customHeight="1" x14ac:dyDescent="0.2">
      <c r="A61" s="38"/>
      <c r="B61" s="12" t="s">
        <v>63</v>
      </c>
      <c r="C61" s="10">
        <v>324</v>
      </c>
      <c r="D61" s="10">
        <v>826</v>
      </c>
      <c r="E61" s="10">
        <v>383</v>
      </c>
      <c r="F61" s="10">
        <v>443</v>
      </c>
    </row>
    <row r="62" spans="1:6" ht="9.9" customHeight="1" thickBot="1" x14ac:dyDescent="0.25">
      <c r="A62" s="37"/>
      <c r="B62" s="36"/>
      <c r="C62" s="36"/>
      <c r="D62" s="36"/>
      <c r="E62" s="36"/>
      <c r="F62" s="36"/>
    </row>
    <row r="63" spans="1:6" ht="14.1" customHeight="1" x14ac:dyDescent="0.2">
      <c r="A63" s="1" t="s">
        <v>35</v>
      </c>
    </row>
    <row r="68" spans="3:6" x14ac:dyDescent="0.2">
      <c r="C68" s="10"/>
      <c r="D68" s="10"/>
      <c r="E68" s="10"/>
      <c r="F68" s="10"/>
    </row>
    <row r="69" spans="3:6" x14ac:dyDescent="0.2">
      <c r="C69" s="10"/>
      <c r="D69" s="10"/>
      <c r="E69" s="10"/>
      <c r="F69" s="10"/>
    </row>
  </sheetData>
  <mergeCells count="6">
    <mergeCell ref="A2:F2"/>
    <mergeCell ref="E3:F3"/>
    <mergeCell ref="A4:A5"/>
    <mergeCell ref="B4:B5"/>
    <mergeCell ref="C4:C5"/>
    <mergeCell ref="D4:F4"/>
  </mergeCells>
  <phoneticPr fontId="3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4BEA-FC4E-4018-8EC6-E5921BB9F5DA}">
  <sheetPr>
    <tabColor rgb="FFFFC000"/>
  </sheetPr>
  <dimension ref="A1:H47"/>
  <sheetViews>
    <sheetView view="pageBreakPreview" zoomScaleNormal="100" zoomScaleSheetLayoutView="100" workbookViewId="0"/>
  </sheetViews>
  <sheetFormatPr defaultColWidth="9" defaultRowHeight="13.2" outlineLevelRow="1" x14ac:dyDescent="0.2"/>
  <cols>
    <col min="1" max="1" width="14.6640625" style="1" customWidth="1"/>
    <col min="2" max="6" width="13.33203125" style="1" customWidth="1"/>
    <col min="7" max="7" width="9" style="1"/>
    <col min="8" max="8" width="11.44140625" style="1" customWidth="1"/>
    <col min="9" max="9" width="5.88671875" style="1" customWidth="1"/>
    <col min="10" max="16384" width="9" style="1"/>
  </cols>
  <sheetData>
    <row r="1" spans="1:8" ht="24.9" customHeight="1" x14ac:dyDescent="0.2">
      <c r="A1" s="27"/>
    </row>
    <row r="2" spans="1:8" ht="24.9" customHeight="1" x14ac:dyDescent="0.2">
      <c r="A2" s="26" t="s">
        <v>85</v>
      </c>
      <c r="B2" s="26"/>
      <c r="C2" s="26"/>
      <c r="D2" s="26"/>
      <c r="E2" s="26"/>
      <c r="F2" s="26"/>
      <c r="G2" s="45"/>
      <c r="H2" s="45"/>
    </row>
    <row r="3" spans="1:8" ht="15" customHeight="1" thickBot="1" x14ac:dyDescent="0.25">
      <c r="A3" s="1" t="s">
        <v>32</v>
      </c>
      <c r="E3" s="44" t="s">
        <v>31</v>
      </c>
      <c r="F3" s="44"/>
    </row>
    <row r="4" spans="1:8" ht="15" customHeight="1" x14ac:dyDescent="0.2">
      <c r="A4" s="23" t="s">
        <v>77</v>
      </c>
      <c r="B4" s="22" t="s">
        <v>30</v>
      </c>
      <c r="C4" s="22" t="s">
        <v>29</v>
      </c>
      <c r="D4" s="22" t="s">
        <v>28</v>
      </c>
      <c r="E4" s="22"/>
      <c r="F4" s="43"/>
    </row>
    <row r="5" spans="1:8" ht="15" customHeight="1" x14ac:dyDescent="0.2">
      <c r="A5" s="18"/>
      <c r="B5" s="17"/>
      <c r="C5" s="17"/>
      <c r="D5" s="42" t="s">
        <v>25</v>
      </c>
      <c r="E5" s="42" t="s">
        <v>24</v>
      </c>
      <c r="F5" s="41" t="s">
        <v>23</v>
      </c>
    </row>
    <row r="6" spans="1:8" ht="15" customHeight="1" x14ac:dyDescent="0.2">
      <c r="A6" s="34"/>
      <c r="B6" s="35"/>
      <c r="C6" s="13"/>
      <c r="D6" s="13"/>
      <c r="E6" s="13"/>
      <c r="F6" s="13"/>
    </row>
    <row r="7" spans="1:8" ht="18.899999999999999" hidden="1" customHeight="1" outlineLevel="1" x14ac:dyDescent="0.2">
      <c r="A7" s="13" t="s">
        <v>84</v>
      </c>
      <c r="B7" s="14" t="s">
        <v>46</v>
      </c>
      <c r="C7" s="10">
        <v>1867</v>
      </c>
      <c r="D7" s="10">
        <v>6522</v>
      </c>
      <c r="E7" s="10">
        <v>3025</v>
      </c>
      <c r="F7" s="10">
        <v>3497</v>
      </c>
    </row>
    <row r="8" spans="1:8" ht="18.899999999999999" hidden="1" customHeight="1" outlineLevel="1" x14ac:dyDescent="0.2">
      <c r="B8" s="47" t="s">
        <v>80</v>
      </c>
      <c r="C8" s="10">
        <v>2006</v>
      </c>
      <c r="D8" s="10">
        <v>6496</v>
      </c>
      <c r="E8" s="10">
        <v>3003</v>
      </c>
      <c r="F8" s="10">
        <v>3493</v>
      </c>
    </row>
    <row r="9" spans="1:8" ht="18.899999999999999" customHeight="1" collapsed="1" x14ac:dyDescent="0.2">
      <c r="A9" s="13" t="s">
        <v>84</v>
      </c>
      <c r="B9" s="47" t="s">
        <v>67</v>
      </c>
      <c r="C9" s="10">
        <v>2057</v>
      </c>
      <c r="D9" s="10">
        <v>6429</v>
      </c>
      <c r="E9" s="10">
        <v>2953</v>
      </c>
      <c r="F9" s="10">
        <v>3476</v>
      </c>
    </row>
    <row r="10" spans="1:8" ht="18.899999999999999" customHeight="1" x14ac:dyDescent="0.2">
      <c r="B10" s="47" t="s">
        <v>66</v>
      </c>
      <c r="C10" s="10">
        <v>2019</v>
      </c>
      <c r="D10" s="10">
        <v>6114</v>
      </c>
      <c r="E10" s="10">
        <v>2802</v>
      </c>
      <c r="F10" s="10">
        <v>3312</v>
      </c>
    </row>
    <row r="11" spans="1:8" ht="18.899999999999999" customHeight="1" x14ac:dyDescent="0.2">
      <c r="B11" s="47" t="s">
        <v>65</v>
      </c>
      <c r="C11" s="10">
        <v>1975</v>
      </c>
      <c r="D11" s="10">
        <v>5663</v>
      </c>
      <c r="E11" s="10">
        <v>2596</v>
      </c>
      <c r="F11" s="10">
        <v>3067</v>
      </c>
    </row>
    <row r="12" spans="1:8" ht="18.899999999999999" customHeight="1" x14ac:dyDescent="0.2">
      <c r="B12" s="47" t="s">
        <v>64</v>
      </c>
      <c r="C12" s="10">
        <v>1845</v>
      </c>
      <c r="D12" s="10">
        <v>5133</v>
      </c>
      <c r="E12" s="10">
        <v>2358</v>
      </c>
      <c r="F12" s="10">
        <v>2775</v>
      </c>
    </row>
    <row r="13" spans="1:8" ht="18.899999999999999" customHeight="1" x14ac:dyDescent="0.2">
      <c r="B13" s="47" t="s">
        <v>63</v>
      </c>
      <c r="C13" s="10">
        <v>1765</v>
      </c>
      <c r="D13" s="10">
        <v>4617</v>
      </c>
      <c r="E13" s="10">
        <v>2171</v>
      </c>
      <c r="F13" s="10">
        <v>2446</v>
      </c>
    </row>
    <row r="14" spans="1:8" ht="18.899999999999999" customHeight="1" x14ac:dyDescent="0.2">
      <c r="B14" s="48"/>
      <c r="C14" s="10"/>
      <c r="D14" s="10"/>
      <c r="E14" s="10"/>
      <c r="F14" s="10"/>
    </row>
    <row r="15" spans="1:8" ht="18.899999999999999" hidden="1" customHeight="1" outlineLevel="1" x14ac:dyDescent="0.2">
      <c r="A15" s="13" t="s">
        <v>83</v>
      </c>
      <c r="B15" s="14" t="s">
        <v>46</v>
      </c>
      <c r="C15" s="10">
        <v>399</v>
      </c>
      <c r="D15" s="10">
        <v>1287</v>
      </c>
      <c r="E15" s="10">
        <v>592</v>
      </c>
      <c r="F15" s="10">
        <v>695</v>
      </c>
    </row>
    <row r="16" spans="1:8" ht="18.899999999999999" hidden="1" customHeight="1" outlineLevel="1" x14ac:dyDescent="0.2">
      <c r="B16" s="47" t="s">
        <v>80</v>
      </c>
      <c r="C16" s="10">
        <v>398</v>
      </c>
      <c r="D16" s="10">
        <v>1186</v>
      </c>
      <c r="E16" s="10">
        <v>565</v>
      </c>
      <c r="F16" s="10">
        <v>621</v>
      </c>
    </row>
    <row r="17" spans="1:6" ht="18.899999999999999" customHeight="1" collapsed="1" x14ac:dyDescent="0.2">
      <c r="A17" s="13" t="s">
        <v>83</v>
      </c>
      <c r="B17" s="47" t="s">
        <v>67</v>
      </c>
      <c r="C17" s="10">
        <v>386</v>
      </c>
      <c r="D17" s="10">
        <v>1063</v>
      </c>
      <c r="E17" s="10">
        <v>499</v>
      </c>
      <c r="F17" s="10">
        <v>564</v>
      </c>
    </row>
    <row r="18" spans="1:6" ht="18.899999999999999" customHeight="1" x14ac:dyDescent="0.2">
      <c r="B18" s="47" t="s">
        <v>66</v>
      </c>
      <c r="C18" s="10">
        <v>367</v>
      </c>
      <c r="D18" s="10">
        <v>962</v>
      </c>
      <c r="E18" s="10">
        <v>448</v>
      </c>
      <c r="F18" s="10">
        <v>514</v>
      </c>
    </row>
    <row r="19" spans="1:6" ht="18.899999999999999" customHeight="1" x14ac:dyDescent="0.2">
      <c r="B19" s="47" t="s">
        <v>65</v>
      </c>
      <c r="C19" s="10">
        <v>348</v>
      </c>
      <c r="D19" s="10">
        <v>870</v>
      </c>
      <c r="E19" s="10">
        <v>416</v>
      </c>
      <c r="F19" s="10">
        <v>454</v>
      </c>
    </row>
    <row r="20" spans="1:6" ht="18.899999999999999" customHeight="1" x14ac:dyDescent="0.2">
      <c r="B20" s="47" t="s">
        <v>64</v>
      </c>
      <c r="C20" s="10">
        <v>306</v>
      </c>
      <c r="D20" s="10">
        <v>779</v>
      </c>
      <c r="E20" s="10">
        <v>377</v>
      </c>
      <c r="F20" s="10">
        <v>402</v>
      </c>
    </row>
    <row r="21" spans="1:6" ht="18.899999999999999" customHeight="1" x14ac:dyDescent="0.2">
      <c r="B21" s="47" t="s">
        <v>63</v>
      </c>
      <c r="C21" s="10">
        <v>290</v>
      </c>
      <c r="D21" s="10">
        <v>678</v>
      </c>
      <c r="E21" s="10">
        <v>329</v>
      </c>
      <c r="F21" s="10">
        <v>290</v>
      </c>
    </row>
    <row r="22" spans="1:6" ht="18.899999999999999" customHeight="1" x14ac:dyDescent="0.2">
      <c r="B22" s="48"/>
      <c r="C22" s="10"/>
      <c r="D22" s="10"/>
      <c r="E22" s="10"/>
      <c r="F22" s="10"/>
    </row>
    <row r="23" spans="1:6" ht="18.899999999999999" hidden="1" customHeight="1" outlineLevel="1" x14ac:dyDescent="0.2">
      <c r="A23" s="13" t="s">
        <v>82</v>
      </c>
      <c r="B23" s="14" t="s">
        <v>46</v>
      </c>
      <c r="C23" s="10">
        <v>697</v>
      </c>
      <c r="D23" s="10">
        <v>2276</v>
      </c>
      <c r="E23" s="10">
        <v>1081</v>
      </c>
      <c r="F23" s="10">
        <v>1195</v>
      </c>
    </row>
    <row r="24" spans="1:6" ht="18.899999999999999" hidden="1" customHeight="1" outlineLevel="1" x14ac:dyDescent="0.2">
      <c r="B24" s="47" t="s">
        <v>80</v>
      </c>
      <c r="C24" s="10">
        <v>716</v>
      </c>
      <c r="D24" s="10">
        <v>2142</v>
      </c>
      <c r="E24" s="10">
        <v>1004</v>
      </c>
      <c r="F24" s="10">
        <v>1138</v>
      </c>
    </row>
    <row r="25" spans="1:6" ht="18.899999999999999" customHeight="1" collapsed="1" x14ac:dyDescent="0.2">
      <c r="A25" s="13" t="s">
        <v>82</v>
      </c>
      <c r="B25" s="47" t="s">
        <v>67</v>
      </c>
      <c r="C25" s="10">
        <v>748</v>
      </c>
      <c r="D25" s="10">
        <v>2224</v>
      </c>
      <c r="E25" s="10">
        <v>1025</v>
      </c>
      <c r="F25" s="10">
        <v>1199</v>
      </c>
    </row>
    <row r="26" spans="1:6" ht="18.899999999999999" customHeight="1" x14ac:dyDescent="0.2">
      <c r="B26" s="47" t="s">
        <v>66</v>
      </c>
      <c r="C26" s="10">
        <v>724</v>
      </c>
      <c r="D26" s="10">
        <v>2158</v>
      </c>
      <c r="E26" s="10">
        <v>974</v>
      </c>
      <c r="F26" s="10">
        <v>1184</v>
      </c>
    </row>
    <row r="27" spans="1:6" ht="18.899999999999999" customHeight="1" x14ac:dyDescent="0.2">
      <c r="B27" s="47" t="s">
        <v>65</v>
      </c>
      <c r="C27" s="10">
        <v>694</v>
      </c>
      <c r="D27" s="10">
        <v>2007</v>
      </c>
      <c r="E27" s="10">
        <v>901</v>
      </c>
      <c r="F27" s="10">
        <v>1106</v>
      </c>
    </row>
    <row r="28" spans="1:6" ht="18.899999999999999" customHeight="1" x14ac:dyDescent="0.2">
      <c r="B28" s="47" t="s">
        <v>64</v>
      </c>
      <c r="C28" s="10">
        <v>651</v>
      </c>
      <c r="D28" s="10">
        <v>1818</v>
      </c>
      <c r="E28" s="10">
        <v>823</v>
      </c>
      <c r="F28" s="10">
        <v>995</v>
      </c>
    </row>
    <row r="29" spans="1:6" ht="18.899999999999999" customHeight="1" x14ac:dyDescent="0.2">
      <c r="B29" s="47" t="s">
        <v>63</v>
      </c>
      <c r="C29" s="10">
        <v>578</v>
      </c>
      <c r="D29" s="10">
        <v>1554</v>
      </c>
      <c r="E29" s="10">
        <v>734</v>
      </c>
      <c r="F29" s="10">
        <v>820</v>
      </c>
    </row>
    <row r="30" spans="1:6" ht="18.899999999999999" customHeight="1" x14ac:dyDescent="0.2">
      <c r="B30" s="48"/>
      <c r="C30" s="10"/>
      <c r="D30" s="10"/>
      <c r="E30" s="10"/>
      <c r="F30" s="10"/>
    </row>
    <row r="31" spans="1:6" ht="18.899999999999999" hidden="1" customHeight="1" outlineLevel="1" x14ac:dyDescent="0.2">
      <c r="A31" s="13" t="s">
        <v>81</v>
      </c>
      <c r="B31" s="14" t="s">
        <v>46</v>
      </c>
      <c r="C31" s="10">
        <v>318</v>
      </c>
      <c r="D31" s="10">
        <v>1069</v>
      </c>
      <c r="E31" s="10">
        <v>487</v>
      </c>
      <c r="F31" s="10">
        <v>582</v>
      </c>
    </row>
    <row r="32" spans="1:6" ht="18.899999999999999" hidden="1" customHeight="1" outlineLevel="1" x14ac:dyDescent="0.2">
      <c r="B32" s="47" t="s">
        <v>80</v>
      </c>
      <c r="C32" s="10">
        <v>354</v>
      </c>
      <c r="D32" s="10">
        <v>1179</v>
      </c>
      <c r="E32" s="10">
        <v>535</v>
      </c>
      <c r="F32" s="10">
        <v>644</v>
      </c>
    </row>
    <row r="33" spans="1:6" ht="18.899999999999999" customHeight="1" collapsed="1" x14ac:dyDescent="0.2">
      <c r="A33" s="13" t="s">
        <v>81</v>
      </c>
      <c r="B33" s="47" t="s">
        <v>67</v>
      </c>
      <c r="C33" s="10">
        <v>380</v>
      </c>
      <c r="D33" s="10">
        <v>1171</v>
      </c>
      <c r="E33" s="10">
        <v>532</v>
      </c>
      <c r="F33" s="10">
        <v>639</v>
      </c>
    </row>
    <row r="34" spans="1:6" ht="18.899999999999999" customHeight="1" x14ac:dyDescent="0.2">
      <c r="B34" s="47" t="s">
        <v>66</v>
      </c>
      <c r="C34" s="10">
        <v>375</v>
      </c>
      <c r="D34" s="10">
        <v>1047</v>
      </c>
      <c r="E34" s="10">
        <v>473</v>
      </c>
      <c r="F34" s="10">
        <v>574</v>
      </c>
    </row>
    <row r="35" spans="1:6" ht="18.899999999999999" customHeight="1" x14ac:dyDescent="0.2">
      <c r="B35" s="47" t="s">
        <v>65</v>
      </c>
      <c r="C35" s="10">
        <v>356</v>
      </c>
      <c r="D35" s="10">
        <v>935</v>
      </c>
      <c r="E35" s="10">
        <v>432</v>
      </c>
      <c r="F35" s="10">
        <v>503</v>
      </c>
    </row>
    <row r="36" spans="1:6" ht="18.899999999999999" customHeight="1" x14ac:dyDescent="0.2">
      <c r="B36" s="47" t="s">
        <v>64</v>
      </c>
      <c r="C36" s="10">
        <v>343</v>
      </c>
      <c r="D36" s="10">
        <v>838</v>
      </c>
      <c r="E36" s="10">
        <v>382</v>
      </c>
      <c r="F36" s="10">
        <v>456</v>
      </c>
    </row>
    <row r="37" spans="1:6" ht="18.899999999999999" customHeight="1" x14ac:dyDescent="0.2">
      <c r="B37" s="47" t="s">
        <v>63</v>
      </c>
      <c r="C37" s="10">
        <v>329</v>
      </c>
      <c r="D37" s="10">
        <v>784</v>
      </c>
      <c r="E37" s="10">
        <v>366</v>
      </c>
      <c r="F37" s="10">
        <v>418</v>
      </c>
    </row>
    <row r="38" spans="1:6" ht="18.899999999999999" customHeight="1" x14ac:dyDescent="0.2">
      <c r="B38" s="48"/>
      <c r="C38" s="10"/>
      <c r="D38" s="10"/>
      <c r="E38" s="10"/>
      <c r="F38" s="10"/>
    </row>
    <row r="39" spans="1:6" ht="18.899999999999999" hidden="1" customHeight="1" outlineLevel="1" x14ac:dyDescent="0.2">
      <c r="A39" s="13" t="s">
        <v>79</v>
      </c>
      <c r="B39" s="14" t="s">
        <v>46</v>
      </c>
      <c r="C39" s="10">
        <v>453</v>
      </c>
      <c r="D39" s="10">
        <v>1890</v>
      </c>
      <c r="E39" s="10">
        <v>865</v>
      </c>
      <c r="F39" s="10">
        <v>1025</v>
      </c>
    </row>
    <row r="40" spans="1:6" ht="18.899999999999999" hidden="1" customHeight="1" outlineLevel="1" x14ac:dyDescent="0.2">
      <c r="B40" s="47" t="s">
        <v>80</v>
      </c>
      <c r="C40" s="10">
        <v>538</v>
      </c>
      <c r="D40" s="10">
        <v>1989</v>
      </c>
      <c r="E40" s="10">
        <v>899</v>
      </c>
      <c r="F40" s="10">
        <v>1090</v>
      </c>
    </row>
    <row r="41" spans="1:6" ht="18.899999999999999" customHeight="1" collapsed="1" x14ac:dyDescent="0.2">
      <c r="A41" s="13" t="s">
        <v>79</v>
      </c>
      <c r="B41" s="47" t="s">
        <v>67</v>
      </c>
      <c r="C41" s="10">
        <v>543</v>
      </c>
      <c r="D41" s="10">
        <v>1971</v>
      </c>
      <c r="E41" s="10">
        <v>897</v>
      </c>
      <c r="F41" s="10">
        <v>1074</v>
      </c>
    </row>
    <row r="42" spans="1:6" ht="18.899999999999999" customHeight="1" x14ac:dyDescent="0.2">
      <c r="B42" s="47" t="s">
        <v>66</v>
      </c>
      <c r="C42" s="10">
        <v>553</v>
      </c>
      <c r="D42" s="10">
        <v>1947</v>
      </c>
      <c r="E42" s="10">
        <v>907</v>
      </c>
      <c r="F42" s="10">
        <v>1040</v>
      </c>
    </row>
    <row r="43" spans="1:6" ht="18.899999999999999" customHeight="1" x14ac:dyDescent="0.2">
      <c r="B43" s="47" t="s">
        <v>65</v>
      </c>
      <c r="C43" s="10">
        <v>577</v>
      </c>
      <c r="D43" s="10">
        <v>1851</v>
      </c>
      <c r="E43" s="10">
        <v>847</v>
      </c>
      <c r="F43" s="10">
        <v>1004</v>
      </c>
    </row>
    <row r="44" spans="1:6" ht="18.899999999999999" customHeight="1" x14ac:dyDescent="0.2">
      <c r="B44" s="47" t="s">
        <v>64</v>
      </c>
      <c r="C44" s="10">
        <v>545</v>
      </c>
      <c r="D44" s="10">
        <v>1698</v>
      </c>
      <c r="E44" s="10">
        <v>776</v>
      </c>
      <c r="F44" s="10">
        <v>922</v>
      </c>
    </row>
    <row r="45" spans="1:6" ht="18.899999999999999" customHeight="1" x14ac:dyDescent="0.2">
      <c r="B45" s="47" t="s">
        <v>63</v>
      </c>
      <c r="C45" s="10">
        <v>531</v>
      </c>
      <c r="D45" s="10">
        <v>1517</v>
      </c>
      <c r="E45" s="10">
        <v>704</v>
      </c>
      <c r="F45" s="10">
        <v>813</v>
      </c>
    </row>
    <row r="46" spans="1:6" ht="15" customHeight="1" thickBot="1" x14ac:dyDescent="0.25">
      <c r="A46" s="36"/>
      <c r="B46" s="46"/>
      <c r="C46" s="36"/>
      <c r="D46" s="36"/>
      <c r="E46" s="36"/>
      <c r="F46" s="36"/>
    </row>
    <row r="47" spans="1:6" ht="15" customHeight="1" x14ac:dyDescent="0.2">
      <c r="A47" s="1" t="s">
        <v>35</v>
      </c>
    </row>
  </sheetData>
  <mergeCells count="6">
    <mergeCell ref="A2:F2"/>
    <mergeCell ref="E3:F3"/>
    <mergeCell ref="A4:A5"/>
    <mergeCell ref="B4:B5"/>
    <mergeCell ref="C4:C5"/>
    <mergeCell ref="D4:F4"/>
  </mergeCells>
  <phoneticPr fontId="3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0B70-314F-4105-B8BD-2B42815D7947}">
  <sheetPr>
    <tabColor rgb="FFFFC000"/>
  </sheetPr>
  <dimension ref="A1:G47"/>
  <sheetViews>
    <sheetView view="pageBreakPreview" zoomScaleNormal="100" zoomScaleSheetLayoutView="100" workbookViewId="0"/>
  </sheetViews>
  <sheetFormatPr defaultColWidth="9" defaultRowHeight="13.2" outlineLevelRow="1" x14ac:dyDescent="0.2"/>
  <cols>
    <col min="1" max="1" width="14.6640625" style="1" customWidth="1"/>
    <col min="2" max="6" width="13.33203125" style="1" customWidth="1"/>
    <col min="7" max="7" width="9" style="1"/>
    <col min="8" max="8" width="5.88671875" style="1" customWidth="1"/>
    <col min="9" max="16384" width="9" style="1"/>
  </cols>
  <sheetData>
    <row r="1" spans="1:7" ht="24.9" customHeight="1" x14ac:dyDescent="0.2">
      <c r="A1" s="27"/>
    </row>
    <row r="2" spans="1:7" ht="24.9" customHeight="1" x14ac:dyDescent="0.2">
      <c r="A2" s="26" t="s">
        <v>91</v>
      </c>
      <c r="B2" s="26"/>
      <c r="C2" s="26"/>
      <c r="D2" s="26"/>
      <c r="E2" s="26"/>
      <c r="F2" s="26"/>
      <c r="G2" s="45"/>
    </row>
    <row r="3" spans="1:7" ht="15" customHeight="1" thickBot="1" x14ac:dyDescent="0.25">
      <c r="A3" s="1" t="s">
        <v>32</v>
      </c>
      <c r="E3" s="44" t="s">
        <v>31</v>
      </c>
      <c r="F3" s="44"/>
    </row>
    <row r="4" spans="1:7" ht="15" customHeight="1" x14ac:dyDescent="0.2">
      <c r="A4" s="23" t="s">
        <v>77</v>
      </c>
      <c r="B4" s="22" t="s">
        <v>30</v>
      </c>
      <c r="C4" s="22" t="s">
        <v>29</v>
      </c>
      <c r="D4" s="22" t="s">
        <v>28</v>
      </c>
      <c r="E4" s="22"/>
      <c r="F4" s="43"/>
    </row>
    <row r="5" spans="1:7" ht="15" customHeight="1" x14ac:dyDescent="0.2">
      <c r="A5" s="18"/>
      <c r="B5" s="17"/>
      <c r="C5" s="17"/>
      <c r="D5" s="42" t="s">
        <v>25</v>
      </c>
      <c r="E5" s="42" t="s">
        <v>24</v>
      </c>
      <c r="F5" s="41" t="s">
        <v>23</v>
      </c>
    </row>
    <row r="6" spans="1:7" ht="15" customHeight="1" x14ac:dyDescent="0.2">
      <c r="A6" s="40"/>
      <c r="B6" s="14"/>
      <c r="C6" s="13"/>
      <c r="D6" s="13"/>
      <c r="E6" s="13"/>
      <c r="F6" s="13"/>
    </row>
    <row r="7" spans="1:7" ht="18.899999999999999" hidden="1" customHeight="1" outlineLevel="1" x14ac:dyDescent="0.2">
      <c r="A7" s="13" t="s">
        <v>90</v>
      </c>
      <c r="B7" s="14" t="s">
        <v>46</v>
      </c>
      <c r="C7" s="10">
        <v>2215</v>
      </c>
      <c r="D7" s="10">
        <v>7368</v>
      </c>
      <c r="E7" s="10">
        <v>3419</v>
      </c>
      <c r="F7" s="10">
        <v>3949</v>
      </c>
    </row>
    <row r="8" spans="1:7" ht="18.899999999999999" hidden="1" customHeight="1" outlineLevel="1" x14ac:dyDescent="0.2">
      <c r="B8" s="47" t="s">
        <v>80</v>
      </c>
      <c r="C8" s="10">
        <v>2166</v>
      </c>
      <c r="D8" s="10">
        <v>6899</v>
      </c>
      <c r="E8" s="10">
        <v>3193</v>
      </c>
      <c r="F8" s="10">
        <v>3706</v>
      </c>
    </row>
    <row r="9" spans="1:7" ht="18.899999999999999" customHeight="1" collapsed="1" x14ac:dyDescent="0.2">
      <c r="A9" s="13" t="s">
        <v>90</v>
      </c>
      <c r="B9" s="47" t="s">
        <v>67</v>
      </c>
      <c r="C9" s="10">
        <v>2166</v>
      </c>
      <c r="D9" s="10">
        <v>6479</v>
      </c>
      <c r="E9" s="10">
        <v>2954</v>
      </c>
      <c r="F9" s="10">
        <v>3525</v>
      </c>
    </row>
    <row r="10" spans="1:7" ht="18.899999999999999" customHeight="1" x14ac:dyDescent="0.2">
      <c r="B10" s="47" t="s">
        <v>66</v>
      </c>
      <c r="C10" s="10">
        <v>2120</v>
      </c>
      <c r="D10" s="10">
        <v>5971</v>
      </c>
      <c r="E10" s="10">
        <v>2735</v>
      </c>
      <c r="F10" s="10">
        <v>3236</v>
      </c>
    </row>
    <row r="11" spans="1:7" ht="18.899999999999999" customHeight="1" x14ac:dyDescent="0.2">
      <c r="B11" s="47" t="s">
        <v>65</v>
      </c>
      <c r="C11" s="10">
        <v>2061</v>
      </c>
      <c r="D11" s="10">
        <v>5450</v>
      </c>
      <c r="E11" s="10">
        <v>2505</v>
      </c>
      <c r="F11" s="10">
        <v>2945</v>
      </c>
    </row>
    <row r="12" spans="1:7" ht="18.899999999999999" customHeight="1" x14ac:dyDescent="0.2">
      <c r="B12" s="47" t="s">
        <v>64</v>
      </c>
      <c r="C12" s="10">
        <v>1952</v>
      </c>
      <c r="D12" s="10">
        <v>4857</v>
      </c>
      <c r="E12" s="10">
        <v>2232</v>
      </c>
      <c r="F12" s="10">
        <v>2625</v>
      </c>
    </row>
    <row r="13" spans="1:7" ht="18.899999999999999" customHeight="1" x14ac:dyDescent="0.2">
      <c r="B13" s="47" t="s">
        <v>63</v>
      </c>
      <c r="C13" s="10">
        <f>C21+C29+C37+C45</f>
        <v>1761</v>
      </c>
      <c r="D13" s="10">
        <v>4152</v>
      </c>
      <c r="E13" s="10">
        <v>1909</v>
      </c>
      <c r="F13" s="10">
        <v>2243</v>
      </c>
    </row>
    <row r="14" spans="1:7" ht="18.899999999999999" customHeight="1" x14ac:dyDescent="0.2">
      <c r="B14" s="48"/>
      <c r="C14" s="10"/>
      <c r="D14" s="10"/>
      <c r="E14" s="10"/>
      <c r="F14" s="10"/>
    </row>
    <row r="15" spans="1:7" ht="18.899999999999999" hidden="1" customHeight="1" outlineLevel="1" x14ac:dyDescent="0.2">
      <c r="A15" s="13" t="s">
        <v>89</v>
      </c>
      <c r="B15" s="14" t="s">
        <v>46</v>
      </c>
      <c r="C15" s="10">
        <v>717</v>
      </c>
      <c r="D15" s="10">
        <v>2415</v>
      </c>
      <c r="E15" s="10">
        <v>1136</v>
      </c>
      <c r="F15" s="10">
        <v>1279</v>
      </c>
    </row>
    <row r="16" spans="1:7" ht="18.899999999999999" hidden="1" customHeight="1" outlineLevel="1" x14ac:dyDescent="0.2">
      <c r="A16" s="13"/>
      <c r="B16" s="47" t="s">
        <v>80</v>
      </c>
      <c r="C16" s="10">
        <v>687</v>
      </c>
      <c r="D16" s="10">
        <v>2194</v>
      </c>
      <c r="E16" s="10">
        <v>1010</v>
      </c>
      <c r="F16" s="10">
        <v>1184</v>
      </c>
    </row>
    <row r="17" spans="1:6" ht="18.899999999999999" customHeight="1" collapsed="1" x14ac:dyDescent="0.2">
      <c r="A17" s="13" t="s">
        <v>89</v>
      </c>
      <c r="B17" s="47" t="s">
        <v>67</v>
      </c>
      <c r="C17" s="10">
        <v>687</v>
      </c>
      <c r="D17" s="10">
        <v>2059</v>
      </c>
      <c r="E17" s="10">
        <v>939</v>
      </c>
      <c r="F17" s="10">
        <v>1120</v>
      </c>
    </row>
    <row r="18" spans="1:6" ht="18.899999999999999" customHeight="1" x14ac:dyDescent="0.2">
      <c r="A18" s="13"/>
      <c r="B18" s="47" t="s">
        <v>66</v>
      </c>
      <c r="C18" s="10">
        <v>658</v>
      </c>
      <c r="D18" s="10">
        <v>1859</v>
      </c>
      <c r="E18" s="10">
        <v>841</v>
      </c>
      <c r="F18" s="10">
        <v>1018</v>
      </c>
    </row>
    <row r="19" spans="1:6" ht="18.899999999999999" customHeight="1" x14ac:dyDescent="0.2">
      <c r="A19" s="13"/>
      <c r="B19" s="47" t="s">
        <v>65</v>
      </c>
      <c r="C19" s="10">
        <v>614</v>
      </c>
      <c r="D19" s="10">
        <v>1655</v>
      </c>
      <c r="E19" s="10">
        <v>735</v>
      </c>
      <c r="F19" s="10">
        <v>920</v>
      </c>
    </row>
    <row r="20" spans="1:6" ht="18.899999999999999" customHeight="1" x14ac:dyDescent="0.2">
      <c r="A20" s="13"/>
      <c r="B20" s="47" t="s">
        <v>64</v>
      </c>
      <c r="C20" s="10">
        <v>580</v>
      </c>
      <c r="D20" s="10">
        <v>1454</v>
      </c>
      <c r="E20" s="10">
        <v>634</v>
      </c>
      <c r="F20" s="10">
        <v>820</v>
      </c>
    </row>
    <row r="21" spans="1:6" ht="18.899999999999999" customHeight="1" x14ac:dyDescent="0.2">
      <c r="A21" s="13"/>
      <c r="B21" s="47" t="s">
        <v>63</v>
      </c>
      <c r="C21" s="10">
        <v>516</v>
      </c>
      <c r="D21" s="10">
        <v>1238</v>
      </c>
      <c r="E21" s="10">
        <v>549</v>
      </c>
      <c r="F21" s="10">
        <v>689</v>
      </c>
    </row>
    <row r="22" spans="1:6" ht="18.899999999999999" customHeight="1" x14ac:dyDescent="0.2">
      <c r="A22" s="13"/>
      <c r="B22" s="48"/>
      <c r="C22" s="10"/>
      <c r="D22" s="10"/>
      <c r="E22" s="10"/>
      <c r="F22" s="10"/>
    </row>
    <row r="23" spans="1:6" ht="18.899999999999999" hidden="1" customHeight="1" outlineLevel="1" x14ac:dyDescent="0.2">
      <c r="A23" s="13" t="s">
        <v>88</v>
      </c>
      <c r="B23" s="14" t="s">
        <v>46</v>
      </c>
      <c r="C23" s="10">
        <v>438</v>
      </c>
      <c r="D23" s="10">
        <v>1527</v>
      </c>
      <c r="E23" s="10">
        <v>700</v>
      </c>
      <c r="F23" s="10">
        <v>827</v>
      </c>
    </row>
    <row r="24" spans="1:6" ht="18.899999999999999" hidden="1" customHeight="1" outlineLevel="1" x14ac:dyDescent="0.2">
      <c r="B24" s="47" t="s">
        <v>80</v>
      </c>
      <c r="C24" s="10">
        <v>434</v>
      </c>
      <c r="D24" s="10">
        <v>1439</v>
      </c>
      <c r="E24" s="10">
        <v>672</v>
      </c>
      <c r="F24" s="10">
        <v>767</v>
      </c>
    </row>
    <row r="25" spans="1:6" ht="18.899999999999999" customHeight="1" collapsed="1" x14ac:dyDescent="0.2">
      <c r="A25" s="13" t="s">
        <v>88</v>
      </c>
      <c r="B25" s="47" t="s">
        <v>67</v>
      </c>
      <c r="C25" s="10">
        <v>434</v>
      </c>
      <c r="D25" s="10">
        <v>1367</v>
      </c>
      <c r="E25" s="10">
        <v>634</v>
      </c>
      <c r="F25" s="10">
        <v>733</v>
      </c>
    </row>
    <row r="26" spans="1:6" ht="18.899999999999999" customHeight="1" x14ac:dyDescent="0.2">
      <c r="B26" s="47" t="s">
        <v>66</v>
      </c>
      <c r="C26" s="10">
        <v>422</v>
      </c>
      <c r="D26" s="10">
        <v>1266</v>
      </c>
      <c r="E26" s="10">
        <v>591</v>
      </c>
      <c r="F26" s="10">
        <v>675</v>
      </c>
    </row>
    <row r="27" spans="1:6" ht="18.899999999999999" customHeight="1" x14ac:dyDescent="0.2">
      <c r="B27" s="47" t="s">
        <v>65</v>
      </c>
      <c r="C27" s="10">
        <v>393</v>
      </c>
      <c r="D27" s="10">
        <v>1114</v>
      </c>
      <c r="E27" s="10">
        <v>522</v>
      </c>
      <c r="F27" s="10">
        <v>592</v>
      </c>
    </row>
    <row r="28" spans="1:6" ht="18.899999999999999" customHeight="1" x14ac:dyDescent="0.2">
      <c r="B28" s="47" t="s">
        <v>64</v>
      </c>
      <c r="C28" s="10">
        <v>380</v>
      </c>
      <c r="D28" s="10">
        <v>990</v>
      </c>
      <c r="E28" s="10">
        <v>469</v>
      </c>
      <c r="F28" s="10">
        <v>521</v>
      </c>
    </row>
    <row r="29" spans="1:6" ht="18.899999999999999" customHeight="1" x14ac:dyDescent="0.2">
      <c r="B29" s="47" t="s">
        <v>63</v>
      </c>
      <c r="C29" s="10">
        <v>331</v>
      </c>
      <c r="D29" s="10">
        <v>826</v>
      </c>
      <c r="E29" s="10">
        <v>395</v>
      </c>
      <c r="F29" s="10">
        <v>431</v>
      </c>
    </row>
    <row r="30" spans="1:6" ht="18.899999999999999" customHeight="1" x14ac:dyDescent="0.2">
      <c r="B30" s="48"/>
      <c r="C30" s="10"/>
      <c r="D30" s="10"/>
      <c r="E30" s="10"/>
      <c r="F30" s="10"/>
    </row>
    <row r="31" spans="1:6" ht="18.899999999999999" hidden="1" customHeight="1" outlineLevel="1" x14ac:dyDescent="0.2">
      <c r="A31" s="13" t="s">
        <v>87</v>
      </c>
      <c r="B31" s="14" t="s">
        <v>46</v>
      </c>
      <c r="C31" s="10">
        <v>641</v>
      </c>
      <c r="D31" s="10">
        <v>1992</v>
      </c>
      <c r="E31" s="10">
        <v>941</v>
      </c>
      <c r="F31" s="10">
        <v>1051</v>
      </c>
    </row>
    <row r="32" spans="1:6" ht="18.899999999999999" hidden="1" customHeight="1" outlineLevel="1" x14ac:dyDescent="0.2">
      <c r="A32" s="13"/>
      <c r="B32" s="47" t="s">
        <v>80</v>
      </c>
      <c r="C32" s="10">
        <v>629</v>
      </c>
      <c r="D32" s="10">
        <v>1889</v>
      </c>
      <c r="E32" s="10">
        <v>882</v>
      </c>
      <c r="F32" s="10">
        <v>1007</v>
      </c>
    </row>
    <row r="33" spans="1:6" ht="18.899999999999999" customHeight="1" collapsed="1" x14ac:dyDescent="0.2">
      <c r="A33" s="13" t="s">
        <v>87</v>
      </c>
      <c r="B33" s="47" t="s">
        <v>67</v>
      </c>
      <c r="C33" s="10">
        <v>626</v>
      </c>
      <c r="D33" s="10">
        <v>1725</v>
      </c>
      <c r="E33" s="10">
        <v>774</v>
      </c>
      <c r="F33" s="10">
        <v>951</v>
      </c>
    </row>
    <row r="34" spans="1:6" ht="18.899999999999999" customHeight="1" x14ac:dyDescent="0.2">
      <c r="A34" s="13"/>
      <c r="B34" s="47" t="s">
        <v>66</v>
      </c>
      <c r="C34" s="10">
        <v>629</v>
      </c>
      <c r="D34" s="10">
        <v>1623</v>
      </c>
      <c r="E34" s="10">
        <v>741</v>
      </c>
      <c r="F34" s="10">
        <v>882</v>
      </c>
    </row>
    <row r="35" spans="1:6" ht="18.899999999999999" customHeight="1" x14ac:dyDescent="0.2">
      <c r="A35" s="13"/>
      <c r="B35" s="47" t="s">
        <v>65</v>
      </c>
      <c r="C35" s="10">
        <v>655</v>
      </c>
      <c r="D35" s="10">
        <v>1564</v>
      </c>
      <c r="E35" s="10">
        <v>728</v>
      </c>
      <c r="F35" s="10">
        <v>836</v>
      </c>
    </row>
    <row r="36" spans="1:6" ht="18.899999999999999" customHeight="1" x14ac:dyDescent="0.2">
      <c r="A36" s="13"/>
      <c r="B36" s="47" t="s">
        <v>64</v>
      </c>
      <c r="C36" s="10">
        <v>614</v>
      </c>
      <c r="D36" s="10">
        <v>1446</v>
      </c>
      <c r="E36" s="10">
        <v>668</v>
      </c>
      <c r="F36" s="10">
        <v>778</v>
      </c>
    </row>
    <row r="37" spans="1:6" ht="18.899999999999999" customHeight="1" x14ac:dyDescent="0.2">
      <c r="A37" s="13"/>
      <c r="B37" s="47" t="s">
        <v>63</v>
      </c>
      <c r="C37" s="10">
        <v>549</v>
      </c>
      <c r="D37" s="10">
        <v>1235</v>
      </c>
      <c r="E37" s="10">
        <v>553</v>
      </c>
      <c r="F37" s="10">
        <v>682</v>
      </c>
    </row>
    <row r="38" spans="1:6" ht="18.899999999999999" customHeight="1" x14ac:dyDescent="0.2">
      <c r="A38" s="13"/>
      <c r="B38" s="48"/>
      <c r="C38" s="10"/>
      <c r="D38" s="10"/>
      <c r="E38" s="10"/>
      <c r="F38" s="10"/>
    </row>
    <row r="39" spans="1:6" ht="18.899999999999999" hidden="1" customHeight="1" outlineLevel="1" x14ac:dyDescent="0.2">
      <c r="A39" s="13" t="s">
        <v>86</v>
      </c>
      <c r="B39" s="14" t="s">
        <v>46</v>
      </c>
      <c r="C39" s="10">
        <v>419</v>
      </c>
      <c r="D39" s="10">
        <v>1434</v>
      </c>
      <c r="E39" s="10">
        <v>642</v>
      </c>
      <c r="F39" s="10">
        <v>792</v>
      </c>
    </row>
    <row r="40" spans="1:6" ht="18.899999999999999" hidden="1" customHeight="1" outlineLevel="1" x14ac:dyDescent="0.2">
      <c r="B40" s="47" t="s">
        <v>80</v>
      </c>
      <c r="C40" s="10">
        <v>416</v>
      </c>
      <c r="D40" s="10">
        <v>1377</v>
      </c>
      <c r="E40" s="10">
        <v>629</v>
      </c>
      <c r="F40" s="10">
        <v>748</v>
      </c>
    </row>
    <row r="41" spans="1:6" ht="18.899999999999999" customHeight="1" collapsed="1" x14ac:dyDescent="0.2">
      <c r="A41" s="13" t="s">
        <v>86</v>
      </c>
      <c r="B41" s="47" t="s">
        <v>67</v>
      </c>
      <c r="C41" s="10">
        <v>419</v>
      </c>
      <c r="D41" s="10">
        <v>1328</v>
      </c>
      <c r="E41" s="10">
        <v>607</v>
      </c>
      <c r="F41" s="10">
        <v>721</v>
      </c>
    </row>
    <row r="42" spans="1:6" ht="18.899999999999999" customHeight="1" x14ac:dyDescent="0.2">
      <c r="B42" s="47" t="s">
        <v>66</v>
      </c>
      <c r="C42" s="10">
        <v>411</v>
      </c>
      <c r="D42" s="10">
        <v>1223</v>
      </c>
      <c r="E42" s="10">
        <v>562</v>
      </c>
      <c r="F42" s="10">
        <v>661</v>
      </c>
    </row>
    <row r="43" spans="1:6" ht="18.899999999999999" customHeight="1" x14ac:dyDescent="0.2">
      <c r="B43" s="47" t="s">
        <v>65</v>
      </c>
      <c r="C43" s="10">
        <v>399</v>
      </c>
      <c r="D43" s="10">
        <v>1117</v>
      </c>
      <c r="E43" s="10">
        <v>520</v>
      </c>
      <c r="F43" s="10">
        <v>597</v>
      </c>
    </row>
    <row r="44" spans="1:6" ht="18.899999999999999" customHeight="1" x14ac:dyDescent="0.2">
      <c r="B44" s="47" t="s">
        <v>64</v>
      </c>
      <c r="C44" s="10">
        <v>378</v>
      </c>
      <c r="D44" s="10">
        <v>967</v>
      </c>
      <c r="E44" s="10">
        <v>461</v>
      </c>
      <c r="F44" s="10">
        <v>506</v>
      </c>
    </row>
    <row r="45" spans="1:6" ht="18.899999999999999" customHeight="1" x14ac:dyDescent="0.2">
      <c r="B45" s="47" t="s">
        <v>63</v>
      </c>
      <c r="C45" s="10">
        <v>365</v>
      </c>
      <c r="D45" s="10">
        <v>853</v>
      </c>
      <c r="E45" s="10">
        <v>408</v>
      </c>
      <c r="F45" s="10">
        <v>445</v>
      </c>
    </row>
    <row r="46" spans="1:6" ht="15" customHeight="1" thickBot="1" x14ac:dyDescent="0.25">
      <c r="A46" s="36"/>
      <c r="B46" s="46"/>
      <c r="C46" s="36"/>
      <c r="D46" s="36"/>
      <c r="E46" s="36"/>
      <c r="F46" s="36"/>
    </row>
    <row r="47" spans="1:6" ht="15" customHeight="1" x14ac:dyDescent="0.2">
      <c r="A47" s="1" t="s">
        <v>35</v>
      </c>
    </row>
  </sheetData>
  <mergeCells count="6">
    <mergeCell ref="A2:F2"/>
    <mergeCell ref="E3:F3"/>
    <mergeCell ref="A4:A5"/>
    <mergeCell ref="B4:B5"/>
    <mergeCell ref="C4:C5"/>
    <mergeCell ref="D4:F4"/>
  </mergeCells>
  <phoneticPr fontId="3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72A46-7828-4D79-9C30-CFBE6976B5C8}">
  <sheetPr>
    <tabColor rgb="FFFFC000"/>
  </sheetPr>
  <dimension ref="A1:BV36"/>
  <sheetViews>
    <sheetView view="pageBreakPreview" zoomScaleNormal="100" zoomScaleSheetLayoutView="100" workbookViewId="0"/>
  </sheetViews>
  <sheetFormatPr defaultColWidth="9" defaultRowHeight="13.2" outlineLevelCol="1" x14ac:dyDescent="0.2"/>
  <cols>
    <col min="1" max="1" width="11.6640625" style="1" customWidth="1"/>
    <col min="2" max="2" width="2.33203125" style="1" customWidth="1"/>
    <col min="3" max="3" width="7.88671875" style="1" customWidth="1"/>
    <col min="4" max="4" width="2.33203125" style="1" customWidth="1"/>
    <col min="5" max="5" width="2.6640625" style="1" hidden="1" customWidth="1" outlineLevel="1"/>
    <col min="6" max="6" width="8.109375" style="1" hidden="1" customWidth="1" outlineLevel="1"/>
    <col min="7" max="8" width="2.88671875" style="1" hidden="1" customWidth="1" outlineLevel="1"/>
    <col min="9" max="9" width="8.109375" style="1" hidden="1" customWidth="1" outlineLevel="1"/>
    <col min="10" max="10" width="3.21875" style="1" hidden="1" customWidth="1" outlineLevel="1"/>
    <col min="11" max="11" width="2.77734375" style="1" hidden="1" customWidth="1" outlineLevel="1"/>
    <col min="12" max="12" width="9.109375" style="1" hidden="1" customWidth="1" outlineLevel="1"/>
    <col min="13" max="13" width="3" style="1" hidden="1" customWidth="1" outlineLevel="1"/>
    <col min="14" max="14" width="2.33203125" style="1" customWidth="1" collapsed="1"/>
    <col min="15" max="15" width="7.88671875" style="1" customWidth="1"/>
    <col min="16" max="16" width="2.33203125" style="1" customWidth="1"/>
    <col min="17" max="17" width="2.6640625" style="1" hidden="1" customWidth="1" outlineLevel="1"/>
    <col min="18" max="18" width="8.109375" style="1" hidden="1" customWidth="1" outlineLevel="1"/>
    <col min="19" max="20" width="2.88671875" style="1" hidden="1" customWidth="1" outlineLevel="1"/>
    <col min="21" max="21" width="8.109375" style="1" hidden="1" customWidth="1" outlineLevel="1"/>
    <col min="22" max="22" width="3.21875" style="1" hidden="1" customWidth="1" outlineLevel="1"/>
    <col min="23" max="23" width="2.77734375" style="1" hidden="1" customWidth="1" outlineLevel="1"/>
    <col min="24" max="24" width="9.109375" style="1" hidden="1" customWidth="1" outlineLevel="1"/>
    <col min="25" max="25" width="3" style="1" hidden="1" customWidth="1" outlineLevel="1"/>
    <col min="26" max="26" width="2.33203125" style="1" customWidth="1" collapsed="1"/>
    <col min="27" max="27" width="7.88671875" style="1" customWidth="1"/>
    <col min="28" max="28" width="2.33203125" style="1" customWidth="1"/>
    <col min="29" max="37" width="2.33203125" style="1" hidden="1" customWidth="1" outlineLevel="1"/>
    <col min="38" max="38" width="2.33203125" style="1" customWidth="1" collapsed="1"/>
    <col min="39" max="39" width="7.88671875" style="1" customWidth="1"/>
    <col min="40" max="40" width="2.33203125" style="1" customWidth="1"/>
    <col min="41" max="49" width="2.33203125" style="1" hidden="1" customWidth="1" outlineLevel="1"/>
    <col min="50" max="50" width="2.33203125" style="1" customWidth="1" collapsed="1"/>
    <col min="51" max="51" width="7.88671875" style="1" customWidth="1"/>
    <col min="52" max="52" width="2.33203125" style="1" customWidth="1"/>
    <col min="53" max="61" width="2.33203125" style="1" hidden="1" customWidth="1" outlineLevel="1"/>
    <col min="62" max="62" width="2.33203125" style="1" customWidth="1" collapsed="1"/>
    <col min="63" max="63" width="7.88671875" style="1" customWidth="1"/>
    <col min="64" max="64" width="2.33203125" style="1" customWidth="1"/>
    <col min="65" max="65" width="2.77734375" style="1" hidden="1" customWidth="1" outlineLevel="1"/>
    <col min="66" max="66" width="9.109375" style="1" hidden="1" customWidth="1" outlineLevel="1"/>
    <col min="67" max="67" width="3" style="1" hidden="1" customWidth="1" outlineLevel="1"/>
    <col min="68" max="68" width="2.77734375" style="1" hidden="1" customWidth="1" outlineLevel="1"/>
    <col min="69" max="69" width="9.109375" style="1" hidden="1" customWidth="1" outlineLevel="1"/>
    <col min="70" max="70" width="3" style="1" hidden="1" customWidth="1" outlineLevel="1"/>
    <col min="71" max="71" width="2.77734375" style="1" hidden="1" customWidth="1" outlineLevel="1"/>
    <col min="72" max="72" width="9.109375" style="1" hidden="1" customWidth="1" outlineLevel="1"/>
    <col min="73" max="73" width="3" style="1" hidden="1" customWidth="1" outlineLevel="1"/>
    <col min="74" max="74" width="9" style="1" collapsed="1"/>
    <col min="75" max="16384" width="9" style="1"/>
  </cols>
  <sheetData>
    <row r="1" spans="1:73" ht="24.9" customHeight="1" x14ac:dyDescent="0.2">
      <c r="A1" s="73"/>
      <c r="D1" s="27"/>
      <c r="G1" s="27"/>
      <c r="M1" s="27"/>
      <c r="S1" s="27"/>
      <c r="Y1" s="27"/>
      <c r="AB1" s="27"/>
      <c r="AE1" s="27"/>
      <c r="AK1" s="27"/>
      <c r="AQ1" s="27"/>
      <c r="AW1" s="27"/>
      <c r="BC1" s="27"/>
      <c r="BI1" s="27"/>
      <c r="BO1" s="27"/>
      <c r="BR1" s="27"/>
      <c r="BU1" s="27"/>
    </row>
    <row r="2" spans="1:73" ht="24.9" customHeight="1" x14ac:dyDescent="0.2">
      <c r="A2" s="26" t="s">
        <v>138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45"/>
      <c r="BN2" s="45"/>
      <c r="BO2" s="45"/>
      <c r="BP2" s="45"/>
      <c r="BQ2" s="45"/>
      <c r="BR2" s="45"/>
      <c r="BS2" s="45"/>
      <c r="BT2" s="45"/>
      <c r="BU2" s="45"/>
    </row>
    <row r="3" spans="1:73" ht="13.8" thickBot="1" x14ac:dyDescent="0.25">
      <c r="A3" s="1" t="s">
        <v>137</v>
      </c>
      <c r="AL3" s="72"/>
      <c r="AM3" s="72"/>
      <c r="AN3" s="72"/>
      <c r="AX3" s="72"/>
      <c r="AY3" s="72"/>
      <c r="AZ3" s="72"/>
      <c r="BJ3" s="72" t="s">
        <v>31</v>
      </c>
      <c r="BK3" s="72"/>
      <c r="BL3" s="72"/>
    </row>
    <row r="4" spans="1:73" ht="18" customHeight="1" x14ac:dyDescent="0.2">
      <c r="A4" s="71" t="s">
        <v>136</v>
      </c>
      <c r="B4" s="20"/>
      <c r="C4" s="69" t="s">
        <v>135</v>
      </c>
      <c r="D4" s="68"/>
      <c r="E4" s="20"/>
      <c r="F4" s="69" t="s">
        <v>131</v>
      </c>
      <c r="G4" s="68"/>
      <c r="H4" s="20"/>
      <c r="I4" s="69" t="s">
        <v>130</v>
      </c>
      <c r="J4" s="68"/>
      <c r="K4" s="20"/>
      <c r="L4" s="69" t="s">
        <v>129</v>
      </c>
      <c r="M4" s="68"/>
      <c r="N4" s="20"/>
      <c r="O4" s="69" t="s">
        <v>134</v>
      </c>
      <c r="P4" s="68"/>
      <c r="Q4" s="20"/>
      <c r="R4" s="69" t="s">
        <v>131</v>
      </c>
      <c r="S4" s="68"/>
      <c r="T4" s="20"/>
      <c r="U4" s="69" t="s">
        <v>130</v>
      </c>
      <c r="V4" s="68"/>
      <c r="W4" s="20"/>
      <c r="X4" s="69" t="s">
        <v>129</v>
      </c>
      <c r="Y4" s="68"/>
      <c r="Z4" s="20"/>
      <c r="AA4" s="69" t="s">
        <v>133</v>
      </c>
      <c r="AB4" s="68"/>
      <c r="AC4" s="20"/>
      <c r="AD4" s="69" t="s">
        <v>131</v>
      </c>
      <c r="AE4" s="68"/>
      <c r="AF4" s="20"/>
      <c r="AG4" s="69" t="s">
        <v>130</v>
      </c>
      <c r="AH4" s="68"/>
      <c r="AI4" s="20"/>
      <c r="AJ4" s="69" t="s">
        <v>129</v>
      </c>
      <c r="AK4" s="68"/>
      <c r="AL4" s="20"/>
      <c r="AM4" s="69" t="s">
        <v>132</v>
      </c>
      <c r="AN4" s="70"/>
      <c r="AO4" s="20"/>
      <c r="AP4" s="69" t="s">
        <v>131</v>
      </c>
      <c r="AQ4" s="68"/>
      <c r="AR4" s="20"/>
      <c r="AS4" s="69" t="s">
        <v>130</v>
      </c>
      <c r="AT4" s="68"/>
      <c r="AU4" s="20"/>
      <c r="AV4" s="69" t="s">
        <v>129</v>
      </c>
      <c r="AW4" s="68"/>
      <c r="AX4" s="20"/>
      <c r="AY4" s="69" t="s">
        <v>128</v>
      </c>
      <c r="AZ4" s="70"/>
      <c r="BA4" s="20"/>
      <c r="BB4" s="69" t="s">
        <v>127</v>
      </c>
      <c r="BC4" s="68"/>
      <c r="BD4" s="20"/>
      <c r="BE4" s="69" t="s">
        <v>126</v>
      </c>
      <c r="BF4" s="68"/>
      <c r="BG4" s="20"/>
      <c r="BH4" s="69" t="s">
        <v>125</v>
      </c>
      <c r="BI4" s="68"/>
      <c r="BJ4" s="20"/>
      <c r="BK4" s="69" t="s">
        <v>6</v>
      </c>
      <c r="BL4" s="70"/>
      <c r="BM4" s="20"/>
      <c r="BN4" s="69" t="s">
        <v>127</v>
      </c>
      <c r="BO4" s="68"/>
      <c r="BP4" s="20"/>
      <c r="BQ4" s="69" t="s">
        <v>126</v>
      </c>
      <c r="BR4" s="68"/>
      <c r="BS4" s="20"/>
      <c r="BT4" s="69" t="s">
        <v>125</v>
      </c>
      <c r="BU4" s="68"/>
    </row>
    <row r="5" spans="1:73" ht="18" customHeight="1" x14ac:dyDescent="0.2">
      <c r="A5" s="18"/>
      <c r="B5" s="15"/>
      <c r="C5" s="66"/>
      <c r="D5" s="65"/>
      <c r="E5" s="15"/>
      <c r="F5" s="66"/>
      <c r="G5" s="65"/>
      <c r="H5" s="15"/>
      <c r="I5" s="66"/>
      <c r="J5" s="65"/>
      <c r="K5" s="15"/>
      <c r="L5" s="66"/>
      <c r="M5" s="65"/>
      <c r="N5" s="15"/>
      <c r="O5" s="66"/>
      <c r="P5" s="65"/>
      <c r="Q5" s="15"/>
      <c r="R5" s="66"/>
      <c r="S5" s="65"/>
      <c r="T5" s="15"/>
      <c r="U5" s="66"/>
      <c r="V5" s="65"/>
      <c r="W5" s="15"/>
      <c r="X5" s="66"/>
      <c r="Y5" s="65"/>
      <c r="Z5" s="15"/>
      <c r="AA5" s="66"/>
      <c r="AB5" s="65"/>
      <c r="AC5" s="15"/>
      <c r="AD5" s="66"/>
      <c r="AE5" s="65"/>
      <c r="AF5" s="15"/>
      <c r="AG5" s="66"/>
      <c r="AH5" s="65"/>
      <c r="AI5" s="15"/>
      <c r="AJ5" s="66"/>
      <c r="AK5" s="65"/>
      <c r="AL5" s="15"/>
      <c r="AM5" s="66"/>
      <c r="AN5" s="67"/>
      <c r="AO5" s="15"/>
      <c r="AP5" s="66"/>
      <c r="AQ5" s="65"/>
      <c r="AR5" s="15"/>
      <c r="AS5" s="66"/>
      <c r="AT5" s="65"/>
      <c r="AU5" s="15"/>
      <c r="AV5" s="66"/>
      <c r="AW5" s="65"/>
      <c r="AX5" s="15"/>
      <c r="AY5" s="66"/>
      <c r="AZ5" s="67"/>
      <c r="BA5" s="15"/>
      <c r="BB5" s="66"/>
      <c r="BC5" s="65"/>
      <c r="BD5" s="15"/>
      <c r="BE5" s="66"/>
      <c r="BF5" s="65"/>
      <c r="BG5" s="15"/>
      <c r="BH5" s="66"/>
      <c r="BI5" s="65"/>
      <c r="BJ5" s="15"/>
      <c r="BK5" s="66"/>
      <c r="BL5" s="67"/>
      <c r="BM5" s="15"/>
      <c r="BN5" s="66"/>
      <c r="BO5" s="65"/>
      <c r="BP5" s="15"/>
      <c r="BQ5" s="66"/>
      <c r="BR5" s="65"/>
      <c r="BS5" s="15"/>
      <c r="BT5" s="66"/>
      <c r="BU5" s="65"/>
    </row>
    <row r="6" spans="1:73" ht="15" customHeight="1" x14ac:dyDescent="0.2">
      <c r="A6" s="64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3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3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3"/>
      <c r="BM6" s="62"/>
      <c r="BN6" s="62"/>
      <c r="BO6" s="62"/>
      <c r="BP6" s="62"/>
      <c r="BQ6" s="62"/>
      <c r="BR6" s="62"/>
      <c r="BS6" s="62"/>
      <c r="BT6" s="62"/>
      <c r="BU6" s="62"/>
    </row>
    <row r="7" spans="1:73" ht="23.25" customHeight="1" x14ac:dyDescent="0.2">
      <c r="A7" s="59" t="s">
        <v>124</v>
      </c>
      <c r="B7" s="13"/>
      <c r="C7" s="60">
        <v>32396</v>
      </c>
      <c r="D7" s="60"/>
      <c r="E7" s="61"/>
      <c r="F7" s="60">
        <f>SUM(F8:F29)</f>
        <v>19001</v>
      </c>
      <c r="G7" s="60"/>
      <c r="H7" s="61"/>
      <c r="I7" s="60">
        <f>SUM(I8:I29)</f>
        <v>6496</v>
      </c>
      <c r="J7" s="60"/>
      <c r="K7" s="61"/>
      <c r="L7" s="60">
        <f>SUM(L8:L29)</f>
        <v>6899</v>
      </c>
      <c r="M7" s="60"/>
      <c r="N7" s="61"/>
      <c r="O7" s="60">
        <v>31546</v>
      </c>
      <c r="P7" s="60"/>
      <c r="Q7" s="61"/>
      <c r="R7" s="60">
        <f>SUM(R8:R29)</f>
        <v>18638</v>
      </c>
      <c r="S7" s="60"/>
      <c r="T7" s="61"/>
      <c r="U7" s="60">
        <f>SUM(U8:U29)</f>
        <v>6429</v>
      </c>
      <c r="V7" s="60"/>
      <c r="W7" s="61"/>
      <c r="X7" s="60">
        <f>SUM(X8:X29)</f>
        <v>6479</v>
      </c>
      <c r="Y7" s="60"/>
      <c r="Z7" s="61"/>
      <c r="AA7" s="60">
        <v>29839</v>
      </c>
      <c r="AB7" s="60"/>
      <c r="AC7" s="61"/>
      <c r="AD7" s="60">
        <f>SUM(AD8:AD29)</f>
        <v>17754</v>
      </c>
      <c r="AE7" s="60"/>
      <c r="AF7" s="61"/>
      <c r="AG7" s="60">
        <f>SUM(AG8:AG29)</f>
        <v>6114</v>
      </c>
      <c r="AH7" s="60"/>
      <c r="AI7" s="61"/>
      <c r="AJ7" s="60">
        <f>SUM(AJ8:AJ29)</f>
        <v>5971</v>
      </c>
      <c r="AK7" s="60"/>
      <c r="AL7" s="61"/>
      <c r="AM7" s="60">
        <v>28630</v>
      </c>
      <c r="AN7" s="60"/>
      <c r="AO7" s="61"/>
      <c r="AP7" s="60">
        <f>SUM(AP8:AP29)</f>
        <v>17517</v>
      </c>
      <c r="AQ7" s="60"/>
      <c r="AR7" s="61"/>
      <c r="AS7" s="60">
        <f>SUM(AS8:AS29)</f>
        <v>5663</v>
      </c>
      <c r="AT7" s="60"/>
      <c r="AU7" s="61"/>
      <c r="AV7" s="60">
        <f>SUM(AV8:AV29)</f>
        <v>5450</v>
      </c>
      <c r="AW7" s="60"/>
      <c r="AX7" s="61"/>
      <c r="AY7" s="60">
        <v>26159</v>
      </c>
      <c r="AZ7" s="60"/>
      <c r="BA7" s="61"/>
      <c r="BB7" s="60">
        <f>SUM(BB8:BB29)</f>
        <v>17517</v>
      </c>
      <c r="BC7" s="60"/>
      <c r="BD7" s="61"/>
      <c r="BE7" s="60">
        <f>SUM(BE8:BE29)</f>
        <v>5663</v>
      </c>
      <c r="BF7" s="60"/>
      <c r="BG7" s="61"/>
      <c r="BH7" s="60">
        <f>SUM(BH8:BH29)</f>
        <v>5450</v>
      </c>
      <c r="BI7" s="60"/>
      <c r="BJ7" s="61"/>
      <c r="BK7" s="60">
        <v>23247</v>
      </c>
      <c r="BL7" s="56"/>
      <c r="BM7" s="13"/>
      <c r="BN7" s="56"/>
      <c r="BO7" s="56"/>
      <c r="BP7" s="13"/>
      <c r="BQ7" s="56"/>
      <c r="BR7" s="56"/>
      <c r="BS7" s="13"/>
      <c r="BT7" s="56"/>
      <c r="BU7" s="56"/>
    </row>
    <row r="8" spans="1:73" ht="22.5" customHeight="1" x14ac:dyDescent="0.2">
      <c r="A8" s="57" t="s">
        <v>123</v>
      </c>
      <c r="B8" s="56"/>
      <c r="C8" s="56">
        <v>1240</v>
      </c>
      <c r="D8" s="10"/>
      <c r="E8" s="56"/>
      <c r="F8" s="10">
        <v>777</v>
      </c>
      <c r="G8" s="10"/>
      <c r="H8" s="10"/>
      <c r="I8" s="10">
        <v>234</v>
      </c>
      <c r="J8" s="10"/>
      <c r="K8" s="10"/>
      <c r="L8" s="56">
        <v>229</v>
      </c>
      <c r="M8" s="10"/>
      <c r="N8" s="10"/>
      <c r="O8" s="56">
        <v>1259</v>
      </c>
      <c r="P8" s="10"/>
      <c r="Q8" s="56"/>
      <c r="R8" s="10">
        <v>751</v>
      </c>
      <c r="S8" s="10"/>
      <c r="T8" s="10"/>
      <c r="U8" s="10">
        <v>274</v>
      </c>
      <c r="V8" s="10"/>
      <c r="W8" s="10"/>
      <c r="X8" s="56">
        <v>234</v>
      </c>
      <c r="Y8" s="10"/>
      <c r="Z8" s="10"/>
      <c r="AA8" s="56">
        <v>1045</v>
      </c>
      <c r="AB8" s="10"/>
      <c r="AC8" s="56"/>
      <c r="AD8" s="10">
        <v>671</v>
      </c>
      <c r="AE8" s="10"/>
      <c r="AF8" s="10"/>
      <c r="AG8" s="10">
        <v>216</v>
      </c>
      <c r="AH8" s="10"/>
      <c r="AI8" s="10"/>
      <c r="AJ8" s="56">
        <v>158</v>
      </c>
      <c r="AK8" s="10"/>
      <c r="AL8" s="10"/>
      <c r="AM8" s="56">
        <v>871</v>
      </c>
      <c r="AO8" s="56"/>
      <c r="AP8" s="10">
        <v>561</v>
      </c>
      <c r="AQ8" s="10"/>
      <c r="AR8" s="10"/>
      <c r="AS8" s="10">
        <v>172</v>
      </c>
      <c r="AT8" s="10"/>
      <c r="AU8" s="10"/>
      <c r="AV8" s="56">
        <v>138</v>
      </c>
      <c r="AW8" s="10"/>
      <c r="AX8" s="10"/>
      <c r="AY8" s="56">
        <v>651</v>
      </c>
      <c r="BA8" s="56"/>
      <c r="BB8" s="10">
        <v>561</v>
      </c>
      <c r="BC8" s="10"/>
      <c r="BD8" s="10"/>
      <c r="BE8" s="10">
        <v>172</v>
      </c>
      <c r="BF8" s="10"/>
      <c r="BG8" s="10"/>
      <c r="BH8" s="56">
        <v>138</v>
      </c>
      <c r="BI8" s="10"/>
      <c r="BJ8" s="10"/>
      <c r="BK8" s="56">
        <v>466</v>
      </c>
      <c r="BM8" s="10"/>
      <c r="BN8" s="56">
        <v>422</v>
      </c>
      <c r="BO8" s="10"/>
      <c r="BP8" s="10"/>
      <c r="BQ8" s="56">
        <v>130</v>
      </c>
      <c r="BR8" s="10"/>
      <c r="BS8" s="10"/>
      <c r="BT8" s="56">
        <v>99</v>
      </c>
      <c r="BU8" s="10"/>
    </row>
    <row r="9" spans="1:73" ht="23.25" customHeight="1" x14ac:dyDescent="0.2">
      <c r="A9" s="57" t="s">
        <v>122</v>
      </c>
      <c r="B9" s="56"/>
      <c r="C9" s="56">
        <v>1494</v>
      </c>
      <c r="D9" s="10"/>
      <c r="E9" s="56"/>
      <c r="F9" s="10">
        <v>922</v>
      </c>
      <c r="G9" s="10"/>
      <c r="H9" s="10"/>
      <c r="I9" s="10">
        <v>259</v>
      </c>
      <c r="J9" s="10"/>
      <c r="K9" s="10"/>
      <c r="L9" s="56">
        <v>313</v>
      </c>
      <c r="M9" s="10"/>
      <c r="N9" s="10"/>
      <c r="O9" s="56">
        <v>1388</v>
      </c>
      <c r="P9" s="10"/>
      <c r="Q9" s="56"/>
      <c r="R9" s="10">
        <v>857</v>
      </c>
      <c r="S9" s="10"/>
      <c r="T9" s="10"/>
      <c r="U9" s="10">
        <v>273</v>
      </c>
      <c r="V9" s="10"/>
      <c r="W9" s="10"/>
      <c r="X9" s="56">
        <v>258</v>
      </c>
      <c r="Y9" s="10"/>
      <c r="Z9" s="10"/>
      <c r="AA9" s="56">
        <v>1259</v>
      </c>
      <c r="AB9" s="10"/>
      <c r="AC9" s="56"/>
      <c r="AD9" s="10">
        <v>741</v>
      </c>
      <c r="AE9" s="10"/>
      <c r="AF9" s="10"/>
      <c r="AG9" s="10">
        <v>276</v>
      </c>
      <c r="AH9" s="10"/>
      <c r="AI9" s="10"/>
      <c r="AJ9" s="56">
        <v>242</v>
      </c>
      <c r="AK9" s="10"/>
      <c r="AL9" s="10"/>
      <c r="AM9" s="56">
        <v>1023</v>
      </c>
      <c r="AO9" s="56"/>
      <c r="AP9" s="10">
        <v>668</v>
      </c>
      <c r="AQ9" s="10"/>
      <c r="AR9" s="10"/>
      <c r="AS9" s="10">
        <v>212</v>
      </c>
      <c r="AT9" s="10"/>
      <c r="AU9" s="10"/>
      <c r="AV9" s="56">
        <v>143</v>
      </c>
      <c r="AW9" s="10"/>
      <c r="AX9" s="10"/>
      <c r="AY9" s="56">
        <v>869</v>
      </c>
      <c r="BA9" s="56"/>
      <c r="BB9" s="10">
        <v>668</v>
      </c>
      <c r="BC9" s="10"/>
      <c r="BD9" s="10"/>
      <c r="BE9" s="10">
        <v>212</v>
      </c>
      <c r="BF9" s="10"/>
      <c r="BG9" s="10"/>
      <c r="BH9" s="56">
        <v>143</v>
      </c>
      <c r="BI9" s="10"/>
      <c r="BJ9" s="10"/>
      <c r="BK9" s="56">
        <v>643</v>
      </c>
      <c r="BM9" s="10"/>
      <c r="BN9" s="56">
        <v>559</v>
      </c>
      <c r="BO9" s="10"/>
      <c r="BP9" s="10"/>
      <c r="BQ9" s="56">
        <v>174</v>
      </c>
      <c r="BR9" s="10"/>
      <c r="BS9" s="10"/>
      <c r="BT9" s="56">
        <v>136</v>
      </c>
      <c r="BU9" s="10"/>
    </row>
    <row r="10" spans="1:73" ht="23.25" customHeight="1" x14ac:dyDescent="0.2">
      <c r="A10" s="57" t="s">
        <v>121</v>
      </c>
      <c r="B10" s="56"/>
      <c r="C10" s="56">
        <v>1908</v>
      </c>
      <c r="D10" s="10"/>
      <c r="E10" s="56"/>
      <c r="F10" s="10">
        <v>1137</v>
      </c>
      <c r="G10" s="10"/>
      <c r="H10" s="10"/>
      <c r="I10" s="10">
        <v>350</v>
      </c>
      <c r="J10" s="10"/>
      <c r="K10" s="10"/>
      <c r="L10" s="56">
        <v>421</v>
      </c>
      <c r="M10" s="10"/>
      <c r="N10" s="10"/>
      <c r="O10" s="56">
        <v>1556</v>
      </c>
      <c r="P10" s="10"/>
      <c r="Q10" s="56"/>
      <c r="R10" s="10">
        <v>966</v>
      </c>
      <c r="S10" s="10"/>
      <c r="T10" s="10"/>
      <c r="U10" s="10">
        <v>265</v>
      </c>
      <c r="V10" s="10"/>
      <c r="W10" s="10"/>
      <c r="X10" s="56">
        <v>325</v>
      </c>
      <c r="Y10" s="10"/>
      <c r="Z10" s="10"/>
      <c r="AA10" s="56">
        <v>1357</v>
      </c>
      <c r="AB10" s="10"/>
      <c r="AC10" s="56"/>
      <c r="AD10" s="10">
        <v>836</v>
      </c>
      <c r="AE10" s="10"/>
      <c r="AF10" s="10"/>
      <c r="AG10" s="10">
        <v>260</v>
      </c>
      <c r="AH10" s="10"/>
      <c r="AI10" s="10"/>
      <c r="AJ10" s="56">
        <v>261</v>
      </c>
      <c r="AK10" s="10"/>
      <c r="AL10" s="10"/>
      <c r="AM10" s="56">
        <v>1236</v>
      </c>
      <c r="AO10" s="56"/>
      <c r="AP10" s="10">
        <v>745</v>
      </c>
      <c r="AQ10" s="10"/>
      <c r="AR10" s="10"/>
      <c r="AS10" s="10">
        <v>260</v>
      </c>
      <c r="AT10" s="10"/>
      <c r="AU10" s="10"/>
      <c r="AV10" s="56">
        <v>231</v>
      </c>
      <c r="AW10" s="10"/>
      <c r="AX10" s="10"/>
      <c r="AY10" s="56">
        <v>982</v>
      </c>
      <c r="BA10" s="56"/>
      <c r="BB10" s="10">
        <v>745</v>
      </c>
      <c r="BC10" s="10"/>
      <c r="BD10" s="10"/>
      <c r="BE10" s="10">
        <v>260</v>
      </c>
      <c r="BF10" s="10"/>
      <c r="BG10" s="10"/>
      <c r="BH10" s="56">
        <v>231</v>
      </c>
      <c r="BI10" s="10"/>
      <c r="BJ10" s="10"/>
      <c r="BK10" s="56">
        <v>854</v>
      </c>
      <c r="BM10" s="10"/>
      <c r="BN10" s="56">
        <v>642</v>
      </c>
      <c r="BO10" s="10"/>
      <c r="BP10" s="10"/>
      <c r="BQ10" s="56">
        <v>204</v>
      </c>
      <c r="BR10" s="10"/>
      <c r="BS10" s="10"/>
      <c r="BT10" s="56">
        <v>136</v>
      </c>
      <c r="BU10" s="10"/>
    </row>
    <row r="11" spans="1:73" ht="23.25" customHeight="1" x14ac:dyDescent="0.2">
      <c r="A11" s="57" t="s">
        <v>120</v>
      </c>
      <c r="B11" s="56"/>
      <c r="C11" s="56">
        <v>1883</v>
      </c>
      <c r="D11" s="10"/>
      <c r="E11" s="56"/>
      <c r="F11" s="10">
        <v>1136</v>
      </c>
      <c r="G11" s="10"/>
      <c r="H11" s="10"/>
      <c r="I11" s="10">
        <v>373</v>
      </c>
      <c r="J11" s="10"/>
      <c r="K11" s="10"/>
      <c r="L11" s="56">
        <v>374</v>
      </c>
      <c r="M11" s="10"/>
      <c r="N11" s="10"/>
      <c r="O11" s="56">
        <v>1537</v>
      </c>
      <c r="P11" s="10"/>
      <c r="Q11" s="56"/>
      <c r="R11" s="10">
        <v>945</v>
      </c>
      <c r="S11" s="10"/>
      <c r="T11" s="10"/>
      <c r="U11" s="10">
        <v>279</v>
      </c>
      <c r="V11" s="10"/>
      <c r="W11" s="10"/>
      <c r="X11" s="56">
        <v>313</v>
      </c>
      <c r="Y11" s="10"/>
      <c r="Z11" s="10"/>
      <c r="AA11" s="56">
        <v>1276</v>
      </c>
      <c r="AB11" s="10"/>
      <c r="AC11" s="56"/>
      <c r="AD11" s="10">
        <v>809</v>
      </c>
      <c r="AE11" s="10"/>
      <c r="AF11" s="10"/>
      <c r="AG11" s="10">
        <v>213</v>
      </c>
      <c r="AH11" s="10"/>
      <c r="AI11" s="10"/>
      <c r="AJ11" s="56">
        <v>254</v>
      </c>
      <c r="AK11" s="10"/>
      <c r="AL11" s="10"/>
      <c r="AM11" s="56">
        <v>1109</v>
      </c>
      <c r="AO11" s="56"/>
      <c r="AP11" s="10">
        <v>697</v>
      </c>
      <c r="AQ11" s="10"/>
      <c r="AR11" s="10"/>
      <c r="AS11" s="10">
        <v>207</v>
      </c>
      <c r="AT11" s="10"/>
      <c r="AU11" s="10"/>
      <c r="AV11" s="56">
        <v>205</v>
      </c>
      <c r="AW11" s="10"/>
      <c r="AX11" s="10"/>
      <c r="AY11" s="56">
        <v>1015</v>
      </c>
      <c r="BA11" s="56"/>
      <c r="BB11" s="10">
        <v>697</v>
      </c>
      <c r="BC11" s="10"/>
      <c r="BD11" s="10"/>
      <c r="BE11" s="10">
        <v>207</v>
      </c>
      <c r="BF11" s="10"/>
      <c r="BG11" s="10"/>
      <c r="BH11" s="56">
        <v>205</v>
      </c>
      <c r="BI11" s="10"/>
      <c r="BJ11" s="10"/>
      <c r="BK11" s="56">
        <v>784</v>
      </c>
      <c r="BM11" s="10"/>
      <c r="BN11" s="56">
        <v>616</v>
      </c>
      <c r="BO11" s="10"/>
      <c r="BP11" s="10"/>
      <c r="BQ11" s="56">
        <v>214</v>
      </c>
      <c r="BR11" s="10"/>
      <c r="BS11" s="10"/>
      <c r="BT11" s="56">
        <v>185</v>
      </c>
      <c r="BU11" s="10"/>
    </row>
    <row r="12" spans="1:73" ht="23.25" customHeight="1" x14ac:dyDescent="0.2">
      <c r="A12" s="57" t="s">
        <v>119</v>
      </c>
      <c r="B12" s="56"/>
      <c r="C12" s="56">
        <v>1411</v>
      </c>
      <c r="D12" s="10"/>
      <c r="E12" s="56"/>
      <c r="F12" s="10">
        <v>828</v>
      </c>
      <c r="G12" s="10"/>
      <c r="H12" s="10"/>
      <c r="I12" s="10">
        <v>295</v>
      </c>
      <c r="J12" s="10"/>
      <c r="K12" s="10"/>
      <c r="L12" s="56">
        <v>288</v>
      </c>
      <c r="M12" s="10"/>
      <c r="N12" s="10"/>
      <c r="O12" s="56">
        <v>1318</v>
      </c>
      <c r="P12" s="10"/>
      <c r="Q12" s="56"/>
      <c r="R12" s="10">
        <v>839</v>
      </c>
      <c r="S12" s="10"/>
      <c r="T12" s="10"/>
      <c r="U12" s="10">
        <v>239</v>
      </c>
      <c r="V12" s="10"/>
      <c r="W12" s="10"/>
      <c r="X12" s="56">
        <v>240</v>
      </c>
      <c r="Y12" s="10"/>
      <c r="Z12" s="10"/>
      <c r="AA12" s="56">
        <v>1063</v>
      </c>
      <c r="AB12" s="10"/>
      <c r="AC12" s="56"/>
      <c r="AD12" s="10">
        <v>664</v>
      </c>
      <c r="AE12" s="10"/>
      <c r="AF12" s="10"/>
      <c r="AG12" s="10">
        <v>214</v>
      </c>
      <c r="AH12" s="10"/>
      <c r="AI12" s="10"/>
      <c r="AJ12" s="56">
        <v>185</v>
      </c>
      <c r="AK12" s="10"/>
      <c r="AL12" s="10"/>
      <c r="AM12" s="56">
        <v>902</v>
      </c>
      <c r="AO12" s="56"/>
      <c r="AP12" s="10">
        <v>575</v>
      </c>
      <c r="AQ12" s="10"/>
      <c r="AR12" s="10"/>
      <c r="AS12" s="10">
        <v>146</v>
      </c>
      <c r="AT12" s="10"/>
      <c r="AU12" s="10"/>
      <c r="AV12" s="56">
        <v>181</v>
      </c>
      <c r="AW12" s="10"/>
      <c r="AX12" s="10"/>
      <c r="AY12" s="56">
        <v>872</v>
      </c>
      <c r="BA12" s="56"/>
      <c r="BB12" s="10">
        <v>575</v>
      </c>
      <c r="BC12" s="10"/>
      <c r="BD12" s="10"/>
      <c r="BE12" s="10">
        <v>146</v>
      </c>
      <c r="BF12" s="10"/>
      <c r="BG12" s="10"/>
      <c r="BH12" s="56">
        <v>181</v>
      </c>
      <c r="BI12" s="10"/>
      <c r="BJ12" s="10"/>
      <c r="BK12" s="56">
        <v>743</v>
      </c>
      <c r="BM12" s="10"/>
      <c r="BN12" s="56">
        <v>621</v>
      </c>
      <c r="BO12" s="10"/>
      <c r="BP12" s="10"/>
      <c r="BQ12" s="56">
        <v>132</v>
      </c>
      <c r="BR12" s="10"/>
      <c r="BS12" s="10"/>
      <c r="BT12" s="56">
        <v>119</v>
      </c>
      <c r="BU12" s="10"/>
    </row>
    <row r="13" spans="1:73" ht="23.25" customHeight="1" x14ac:dyDescent="0.2">
      <c r="A13" s="57" t="s">
        <v>118</v>
      </c>
      <c r="B13" s="56"/>
      <c r="C13" s="56">
        <v>1392</v>
      </c>
      <c r="D13" s="10"/>
      <c r="E13" s="56"/>
      <c r="F13" s="10">
        <v>842</v>
      </c>
      <c r="G13" s="10"/>
      <c r="H13" s="10"/>
      <c r="I13" s="10">
        <v>281</v>
      </c>
      <c r="J13" s="10"/>
      <c r="K13" s="10"/>
      <c r="L13" s="56">
        <v>269</v>
      </c>
      <c r="M13" s="10"/>
      <c r="N13" s="10"/>
      <c r="O13" s="56">
        <v>1573</v>
      </c>
      <c r="P13" s="10"/>
      <c r="Q13" s="56"/>
      <c r="R13" s="10">
        <v>964</v>
      </c>
      <c r="S13" s="10"/>
      <c r="T13" s="10"/>
      <c r="U13" s="10">
        <v>312</v>
      </c>
      <c r="V13" s="10"/>
      <c r="W13" s="10"/>
      <c r="X13" s="56">
        <v>297</v>
      </c>
      <c r="Y13" s="10"/>
      <c r="Z13" s="10"/>
      <c r="AA13" s="56">
        <v>1381</v>
      </c>
      <c r="AB13" s="10"/>
      <c r="AC13" s="56"/>
      <c r="AD13" s="10">
        <v>887</v>
      </c>
      <c r="AE13" s="10"/>
      <c r="AF13" s="10"/>
      <c r="AG13" s="10">
        <v>253</v>
      </c>
      <c r="AH13" s="10"/>
      <c r="AI13" s="10"/>
      <c r="AJ13" s="56">
        <v>241</v>
      </c>
      <c r="AK13" s="10"/>
      <c r="AL13" s="10"/>
      <c r="AM13" s="56">
        <v>1241</v>
      </c>
      <c r="AO13" s="56"/>
      <c r="AP13" s="10">
        <v>866</v>
      </c>
      <c r="AQ13" s="10"/>
      <c r="AR13" s="10"/>
      <c r="AS13" s="10">
        <v>182</v>
      </c>
      <c r="AT13" s="10"/>
      <c r="AU13" s="10"/>
      <c r="AV13" s="56">
        <v>193</v>
      </c>
      <c r="AW13" s="10"/>
      <c r="AX13" s="10"/>
      <c r="AY13" s="56">
        <v>973</v>
      </c>
      <c r="BA13" s="56"/>
      <c r="BB13" s="10">
        <v>866</v>
      </c>
      <c r="BC13" s="10"/>
      <c r="BD13" s="10"/>
      <c r="BE13" s="10">
        <v>182</v>
      </c>
      <c r="BF13" s="10"/>
      <c r="BG13" s="10"/>
      <c r="BH13" s="56">
        <v>193</v>
      </c>
      <c r="BI13" s="10"/>
      <c r="BJ13" s="10"/>
      <c r="BK13" s="56">
        <v>795</v>
      </c>
      <c r="BM13" s="10"/>
      <c r="BN13" s="56">
        <v>700</v>
      </c>
      <c r="BO13" s="10"/>
      <c r="BP13" s="10"/>
      <c r="BQ13" s="56">
        <v>114</v>
      </c>
      <c r="BR13" s="10"/>
      <c r="BS13" s="10"/>
      <c r="BT13" s="56">
        <v>159</v>
      </c>
      <c r="BU13" s="10"/>
    </row>
    <row r="14" spans="1:73" ht="23.25" customHeight="1" x14ac:dyDescent="0.2">
      <c r="A14" s="57" t="s">
        <v>117</v>
      </c>
      <c r="B14" s="56"/>
      <c r="C14" s="56">
        <v>1475</v>
      </c>
      <c r="D14" s="10"/>
      <c r="E14" s="56"/>
      <c r="F14" s="10">
        <v>966</v>
      </c>
      <c r="G14" s="10"/>
      <c r="H14" s="10"/>
      <c r="I14" s="10">
        <v>243</v>
      </c>
      <c r="J14" s="10"/>
      <c r="K14" s="10"/>
      <c r="L14" s="56">
        <v>266</v>
      </c>
      <c r="M14" s="10"/>
      <c r="N14" s="10"/>
      <c r="O14" s="56">
        <v>1430</v>
      </c>
      <c r="P14" s="10"/>
      <c r="Q14" s="56"/>
      <c r="R14" s="10">
        <v>885</v>
      </c>
      <c r="S14" s="10"/>
      <c r="T14" s="10"/>
      <c r="U14" s="10">
        <v>298</v>
      </c>
      <c r="V14" s="10"/>
      <c r="W14" s="10"/>
      <c r="X14" s="56">
        <v>247</v>
      </c>
      <c r="Y14" s="10"/>
      <c r="Z14" s="10"/>
      <c r="AA14" s="56">
        <v>1494</v>
      </c>
      <c r="AB14" s="10"/>
      <c r="AC14" s="56"/>
      <c r="AD14" s="10">
        <v>919</v>
      </c>
      <c r="AE14" s="10"/>
      <c r="AF14" s="10"/>
      <c r="AG14" s="10">
        <v>300</v>
      </c>
      <c r="AH14" s="10"/>
      <c r="AI14" s="10"/>
      <c r="AJ14" s="56">
        <v>275</v>
      </c>
      <c r="AK14" s="10"/>
      <c r="AL14" s="10"/>
      <c r="AM14" s="56">
        <v>1386</v>
      </c>
      <c r="AO14" s="56"/>
      <c r="AP14" s="10">
        <v>935</v>
      </c>
      <c r="AQ14" s="10"/>
      <c r="AR14" s="10"/>
      <c r="AS14" s="10">
        <v>239</v>
      </c>
      <c r="AT14" s="10"/>
      <c r="AU14" s="10"/>
      <c r="AV14" s="56">
        <v>212</v>
      </c>
      <c r="AW14" s="10"/>
      <c r="AX14" s="10"/>
      <c r="AY14" s="56">
        <v>1084</v>
      </c>
      <c r="BA14" s="56"/>
      <c r="BB14" s="10">
        <v>935</v>
      </c>
      <c r="BC14" s="10"/>
      <c r="BD14" s="10"/>
      <c r="BE14" s="10">
        <v>239</v>
      </c>
      <c r="BF14" s="10"/>
      <c r="BG14" s="10"/>
      <c r="BH14" s="56">
        <v>212</v>
      </c>
      <c r="BI14" s="10"/>
      <c r="BJ14" s="10"/>
      <c r="BK14" s="56">
        <v>787</v>
      </c>
      <c r="BM14" s="10"/>
      <c r="BN14" s="56">
        <v>776</v>
      </c>
      <c r="BO14" s="10"/>
      <c r="BP14" s="10"/>
      <c r="BQ14" s="56">
        <v>144</v>
      </c>
      <c r="BR14" s="10"/>
      <c r="BS14" s="10"/>
      <c r="BT14" s="56">
        <v>164</v>
      </c>
      <c r="BU14" s="10"/>
    </row>
    <row r="15" spans="1:73" ht="23.25" customHeight="1" x14ac:dyDescent="0.2">
      <c r="A15" s="57" t="s">
        <v>116</v>
      </c>
      <c r="B15" s="56"/>
      <c r="C15" s="56">
        <v>1626</v>
      </c>
      <c r="D15" s="10"/>
      <c r="E15" s="56"/>
      <c r="F15" s="10">
        <v>1011</v>
      </c>
      <c r="G15" s="10"/>
      <c r="H15" s="10"/>
      <c r="I15" s="10">
        <v>319</v>
      </c>
      <c r="J15" s="10"/>
      <c r="K15" s="10"/>
      <c r="L15" s="56">
        <v>296</v>
      </c>
      <c r="M15" s="10"/>
      <c r="N15" s="10"/>
      <c r="O15" s="56">
        <v>1542</v>
      </c>
      <c r="P15" s="10"/>
      <c r="Q15" s="56"/>
      <c r="R15" s="10">
        <v>1009</v>
      </c>
      <c r="S15" s="10"/>
      <c r="T15" s="10"/>
      <c r="U15" s="10">
        <v>248</v>
      </c>
      <c r="V15" s="10"/>
      <c r="W15" s="10"/>
      <c r="X15" s="56">
        <v>285</v>
      </c>
      <c r="Y15" s="10"/>
      <c r="Z15" s="10"/>
      <c r="AA15" s="56">
        <v>1399</v>
      </c>
      <c r="AB15" s="10"/>
      <c r="AC15" s="56"/>
      <c r="AD15" s="10">
        <v>864</v>
      </c>
      <c r="AE15" s="10"/>
      <c r="AF15" s="10"/>
      <c r="AG15" s="10">
        <v>284</v>
      </c>
      <c r="AH15" s="10"/>
      <c r="AI15" s="10"/>
      <c r="AJ15" s="56">
        <v>251</v>
      </c>
      <c r="AK15" s="10"/>
      <c r="AL15" s="10"/>
      <c r="AM15" s="56">
        <v>1594</v>
      </c>
      <c r="AO15" s="56"/>
      <c r="AP15" s="10">
        <v>1036</v>
      </c>
      <c r="AQ15" s="10"/>
      <c r="AR15" s="10"/>
      <c r="AS15" s="10">
        <v>299</v>
      </c>
      <c r="AT15" s="10"/>
      <c r="AU15" s="10"/>
      <c r="AV15" s="56">
        <v>259</v>
      </c>
      <c r="AW15" s="10"/>
      <c r="AX15" s="10"/>
      <c r="AY15" s="56">
        <v>1338</v>
      </c>
      <c r="BA15" s="56"/>
      <c r="BB15" s="10">
        <v>1036</v>
      </c>
      <c r="BC15" s="10"/>
      <c r="BD15" s="10"/>
      <c r="BE15" s="10">
        <v>299</v>
      </c>
      <c r="BF15" s="10"/>
      <c r="BG15" s="10"/>
      <c r="BH15" s="56">
        <v>259</v>
      </c>
      <c r="BI15" s="10"/>
      <c r="BJ15" s="10"/>
      <c r="BK15" s="56">
        <v>1001</v>
      </c>
      <c r="BM15" s="10"/>
      <c r="BN15" s="56">
        <v>895</v>
      </c>
      <c r="BO15" s="10"/>
      <c r="BP15" s="10"/>
      <c r="BQ15" s="56">
        <v>240</v>
      </c>
      <c r="BR15" s="10"/>
      <c r="BS15" s="10"/>
      <c r="BT15" s="56">
        <v>203</v>
      </c>
      <c r="BU15" s="10"/>
    </row>
    <row r="16" spans="1:73" ht="23.25" customHeight="1" x14ac:dyDescent="0.2">
      <c r="A16" s="57" t="s">
        <v>115</v>
      </c>
      <c r="B16" s="56"/>
      <c r="C16" s="56">
        <v>2272</v>
      </c>
      <c r="D16" s="10"/>
      <c r="E16" s="56"/>
      <c r="F16" s="10">
        <v>1346</v>
      </c>
      <c r="G16" s="10"/>
      <c r="H16" s="10"/>
      <c r="I16" s="10">
        <v>424</v>
      </c>
      <c r="J16" s="10"/>
      <c r="K16" s="10"/>
      <c r="L16" s="56">
        <v>502</v>
      </c>
      <c r="M16" s="10"/>
      <c r="N16" s="10"/>
      <c r="O16" s="56">
        <v>1656</v>
      </c>
      <c r="P16" s="10"/>
      <c r="Q16" s="56"/>
      <c r="R16" s="10">
        <v>1025</v>
      </c>
      <c r="S16" s="10"/>
      <c r="T16" s="10"/>
      <c r="U16" s="10">
        <v>333</v>
      </c>
      <c r="V16" s="10"/>
      <c r="W16" s="10"/>
      <c r="X16" s="56">
        <v>298</v>
      </c>
      <c r="Y16" s="10"/>
      <c r="Z16" s="10"/>
      <c r="AA16" s="56">
        <v>1517</v>
      </c>
      <c r="AB16" s="10"/>
      <c r="AC16" s="56"/>
      <c r="AD16" s="10">
        <v>969</v>
      </c>
      <c r="AE16" s="10"/>
      <c r="AF16" s="10"/>
      <c r="AG16" s="10">
        <v>246</v>
      </c>
      <c r="AH16" s="10"/>
      <c r="AI16" s="10"/>
      <c r="AJ16" s="56">
        <v>302</v>
      </c>
      <c r="AK16" s="10"/>
      <c r="AL16" s="10"/>
      <c r="AM16" s="56">
        <v>1469</v>
      </c>
      <c r="AO16" s="56"/>
      <c r="AP16" s="10">
        <v>940</v>
      </c>
      <c r="AQ16" s="10"/>
      <c r="AR16" s="10"/>
      <c r="AS16" s="10">
        <v>282</v>
      </c>
      <c r="AT16" s="10"/>
      <c r="AU16" s="10"/>
      <c r="AV16" s="56">
        <v>247</v>
      </c>
      <c r="AW16" s="10"/>
      <c r="AX16" s="10"/>
      <c r="AY16" s="56">
        <v>1503</v>
      </c>
      <c r="BA16" s="56"/>
      <c r="BB16" s="10">
        <v>940</v>
      </c>
      <c r="BC16" s="10"/>
      <c r="BD16" s="10"/>
      <c r="BE16" s="10">
        <v>282</v>
      </c>
      <c r="BF16" s="10"/>
      <c r="BG16" s="10"/>
      <c r="BH16" s="56">
        <v>247</v>
      </c>
      <c r="BI16" s="10"/>
      <c r="BJ16" s="10"/>
      <c r="BK16" s="56">
        <v>1214</v>
      </c>
      <c r="BM16" s="10"/>
      <c r="BN16" s="56">
        <v>973</v>
      </c>
      <c r="BO16" s="10"/>
      <c r="BP16" s="10"/>
      <c r="BQ16" s="56">
        <v>290</v>
      </c>
      <c r="BR16" s="10"/>
      <c r="BS16" s="10"/>
      <c r="BT16" s="56">
        <v>240</v>
      </c>
      <c r="BU16" s="10"/>
    </row>
    <row r="17" spans="1:73" ht="23.25" customHeight="1" x14ac:dyDescent="0.2">
      <c r="A17" s="57" t="s">
        <v>114</v>
      </c>
      <c r="B17" s="56"/>
      <c r="C17" s="56">
        <v>2639</v>
      </c>
      <c r="D17" s="10"/>
      <c r="E17" s="56"/>
      <c r="F17" s="10">
        <v>1550</v>
      </c>
      <c r="G17" s="10"/>
      <c r="H17" s="10"/>
      <c r="I17" s="10">
        <v>512</v>
      </c>
      <c r="J17" s="10"/>
      <c r="K17" s="10"/>
      <c r="L17" s="56">
        <v>577</v>
      </c>
      <c r="M17" s="10"/>
      <c r="N17" s="10"/>
      <c r="O17" s="56">
        <v>2296</v>
      </c>
      <c r="P17" s="10"/>
      <c r="Q17" s="56"/>
      <c r="R17" s="10">
        <v>1352</v>
      </c>
      <c r="S17" s="10"/>
      <c r="T17" s="10"/>
      <c r="U17" s="10">
        <v>437</v>
      </c>
      <c r="V17" s="10"/>
      <c r="W17" s="10"/>
      <c r="X17" s="56">
        <v>507</v>
      </c>
      <c r="Y17" s="10"/>
      <c r="Z17" s="10"/>
      <c r="AA17" s="56">
        <v>1645</v>
      </c>
      <c r="AB17" s="10"/>
      <c r="AC17" s="56"/>
      <c r="AD17" s="10">
        <v>1017</v>
      </c>
      <c r="AE17" s="10"/>
      <c r="AF17" s="10"/>
      <c r="AG17" s="10">
        <v>328</v>
      </c>
      <c r="AH17" s="10"/>
      <c r="AI17" s="10"/>
      <c r="AJ17" s="56">
        <v>300</v>
      </c>
      <c r="AK17" s="10"/>
      <c r="AL17" s="10"/>
      <c r="AM17" s="56">
        <v>1605</v>
      </c>
      <c r="AO17" s="56"/>
      <c r="AP17" s="10">
        <v>1080</v>
      </c>
      <c r="AQ17" s="10"/>
      <c r="AR17" s="10"/>
      <c r="AS17" s="10">
        <v>234</v>
      </c>
      <c r="AT17" s="10"/>
      <c r="AU17" s="10"/>
      <c r="AV17" s="56">
        <v>291</v>
      </c>
      <c r="AW17" s="10"/>
      <c r="AX17" s="10"/>
      <c r="AY17" s="56">
        <v>1420</v>
      </c>
      <c r="BA17" s="56"/>
      <c r="BB17" s="10">
        <v>1080</v>
      </c>
      <c r="BC17" s="10"/>
      <c r="BD17" s="10"/>
      <c r="BE17" s="10">
        <v>234</v>
      </c>
      <c r="BF17" s="10"/>
      <c r="BG17" s="10"/>
      <c r="BH17" s="56">
        <v>291</v>
      </c>
      <c r="BI17" s="10"/>
      <c r="BJ17" s="10"/>
      <c r="BK17" s="56">
        <v>1455</v>
      </c>
      <c r="BM17" s="10"/>
      <c r="BN17" s="56">
        <v>928</v>
      </c>
      <c r="BO17" s="10"/>
      <c r="BP17" s="10"/>
      <c r="BQ17" s="56">
        <v>255</v>
      </c>
      <c r="BR17" s="10"/>
      <c r="BS17" s="10"/>
      <c r="BT17" s="56">
        <v>237</v>
      </c>
      <c r="BU17" s="10"/>
    </row>
    <row r="18" spans="1:73" ht="23.25" customHeight="1" x14ac:dyDescent="0.2">
      <c r="A18" s="57" t="s">
        <v>113</v>
      </c>
      <c r="B18" s="56"/>
      <c r="C18" s="56">
        <v>2091</v>
      </c>
      <c r="D18" s="10"/>
      <c r="E18" s="56"/>
      <c r="F18" s="10">
        <v>1247</v>
      </c>
      <c r="G18" s="10"/>
      <c r="H18" s="10"/>
      <c r="I18" s="10">
        <v>434</v>
      </c>
      <c r="J18" s="10"/>
      <c r="K18" s="10"/>
      <c r="L18" s="56">
        <v>410</v>
      </c>
      <c r="M18" s="10"/>
      <c r="N18" s="10"/>
      <c r="O18" s="56">
        <v>2633</v>
      </c>
      <c r="P18" s="10"/>
      <c r="Q18" s="56"/>
      <c r="R18" s="10">
        <v>1529</v>
      </c>
      <c r="S18" s="10"/>
      <c r="T18" s="10"/>
      <c r="U18" s="10">
        <v>528</v>
      </c>
      <c r="V18" s="10"/>
      <c r="W18" s="10"/>
      <c r="X18" s="56">
        <v>576</v>
      </c>
      <c r="Y18" s="10"/>
      <c r="Z18" s="10"/>
      <c r="AA18" s="56">
        <v>2298</v>
      </c>
      <c r="AB18" s="10"/>
      <c r="AC18" s="56"/>
      <c r="AD18" s="10">
        <v>1375</v>
      </c>
      <c r="AE18" s="10"/>
      <c r="AF18" s="10"/>
      <c r="AG18" s="10">
        <v>436</v>
      </c>
      <c r="AH18" s="10"/>
      <c r="AI18" s="10"/>
      <c r="AJ18" s="56">
        <v>487</v>
      </c>
      <c r="AK18" s="10"/>
      <c r="AL18" s="10"/>
      <c r="AM18" s="56">
        <v>1733</v>
      </c>
      <c r="AO18" s="56"/>
      <c r="AP18" s="10">
        <v>1104</v>
      </c>
      <c r="AQ18" s="10"/>
      <c r="AR18" s="10"/>
      <c r="AS18" s="10">
        <v>324</v>
      </c>
      <c r="AT18" s="10"/>
      <c r="AU18" s="10"/>
      <c r="AV18" s="56">
        <v>305</v>
      </c>
      <c r="AW18" s="10"/>
      <c r="AX18" s="10"/>
      <c r="AY18" s="56">
        <v>1553</v>
      </c>
      <c r="BA18" s="56"/>
      <c r="BB18" s="10">
        <v>1104</v>
      </c>
      <c r="BC18" s="10"/>
      <c r="BD18" s="10"/>
      <c r="BE18" s="10">
        <v>324</v>
      </c>
      <c r="BF18" s="10"/>
      <c r="BG18" s="10"/>
      <c r="BH18" s="56">
        <v>305</v>
      </c>
      <c r="BI18" s="10"/>
      <c r="BJ18" s="10"/>
      <c r="BK18" s="56">
        <v>1368</v>
      </c>
      <c r="BM18" s="10"/>
      <c r="BN18" s="56">
        <v>1039</v>
      </c>
      <c r="BO18" s="10"/>
      <c r="BP18" s="10"/>
      <c r="BQ18" s="56">
        <v>231</v>
      </c>
      <c r="BR18" s="10"/>
      <c r="BS18" s="10"/>
      <c r="BT18" s="56">
        <v>283</v>
      </c>
      <c r="BU18" s="10"/>
    </row>
    <row r="19" spans="1:73" ht="23.25" customHeight="1" x14ac:dyDescent="0.2">
      <c r="A19" s="57" t="s">
        <v>112</v>
      </c>
      <c r="B19" s="56"/>
      <c r="C19" s="56">
        <v>2213</v>
      </c>
      <c r="D19" s="10"/>
      <c r="E19" s="56"/>
      <c r="F19" s="10">
        <v>1301</v>
      </c>
      <c r="G19" s="10"/>
      <c r="H19" s="10"/>
      <c r="I19" s="10">
        <v>410</v>
      </c>
      <c r="J19" s="10"/>
      <c r="K19" s="10"/>
      <c r="L19" s="56">
        <v>502</v>
      </c>
      <c r="M19" s="10"/>
      <c r="N19" s="10"/>
      <c r="O19" s="56">
        <v>2088</v>
      </c>
      <c r="P19" s="10"/>
      <c r="Q19" s="56"/>
      <c r="R19" s="10">
        <v>1234</v>
      </c>
      <c r="S19" s="10"/>
      <c r="T19" s="10"/>
      <c r="U19" s="10">
        <v>446</v>
      </c>
      <c r="V19" s="10"/>
      <c r="W19" s="10"/>
      <c r="X19" s="56">
        <v>408</v>
      </c>
      <c r="Y19" s="10"/>
      <c r="Z19" s="10"/>
      <c r="AA19" s="56">
        <v>2631</v>
      </c>
      <c r="AB19" s="10"/>
      <c r="AC19" s="56"/>
      <c r="AD19" s="10">
        <v>1533</v>
      </c>
      <c r="AE19" s="10"/>
      <c r="AF19" s="10"/>
      <c r="AG19" s="10">
        <v>536</v>
      </c>
      <c r="AH19" s="10"/>
      <c r="AI19" s="10"/>
      <c r="AJ19" s="56">
        <v>562</v>
      </c>
      <c r="AK19" s="10"/>
      <c r="AL19" s="10"/>
      <c r="AM19" s="56">
        <v>2361</v>
      </c>
      <c r="AO19" s="56"/>
      <c r="AP19" s="10">
        <v>1424</v>
      </c>
      <c r="AQ19" s="10"/>
      <c r="AR19" s="10"/>
      <c r="AS19" s="10">
        <v>438</v>
      </c>
      <c r="AT19" s="10"/>
      <c r="AU19" s="10"/>
      <c r="AV19" s="56">
        <v>499</v>
      </c>
      <c r="AW19" s="10"/>
      <c r="AX19" s="10"/>
      <c r="AY19" s="56">
        <v>1714</v>
      </c>
      <c r="BA19" s="56"/>
      <c r="BB19" s="10">
        <v>1424</v>
      </c>
      <c r="BC19" s="10"/>
      <c r="BD19" s="10"/>
      <c r="BE19" s="10">
        <v>438</v>
      </c>
      <c r="BF19" s="10"/>
      <c r="BG19" s="10"/>
      <c r="BH19" s="56">
        <v>499</v>
      </c>
      <c r="BI19" s="10"/>
      <c r="BJ19" s="10"/>
      <c r="BK19" s="56">
        <v>1496</v>
      </c>
      <c r="BM19" s="10"/>
      <c r="BN19" s="56">
        <v>1074</v>
      </c>
      <c r="BO19" s="10"/>
      <c r="BP19" s="10"/>
      <c r="BQ19" s="56">
        <v>337</v>
      </c>
      <c r="BR19" s="10"/>
      <c r="BS19" s="10"/>
      <c r="BT19" s="56">
        <v>303</v>
      </c>
      <c r="BU19" s="10"/>
    </row>
    <row r="20" spans="1:73" ht="23.25" customHeight="1" x14ac:dyDescent="0.2">
      <c r="A20" s="57" t="s">
        <v>111</v>
      </c>
      <c r="B20" s="56"/>
      <c r="C20" s="56">
        <v>2602</v>
      </c>
      <c r="D20" s="10"/>
      <c r="E20" s="56"/>
      <c r="F20" s="10">
        <v>1529</v>
      </c>
      <c r="G20" s="10"/>
      <c r="H20" s="10"/>
      <c r="I20" s="10">
        <v>488</v>
      </c>
      <c r="J20" s="10"/>
      <c r="K20" s="10"/>
      <c r="L20" s="56">
        <v>585</v>
      </c>
      <c r="M20" s="10"/>
      <c r="N20" s="10"/>
      <c r="O20" s="56">
        <v>2230</v>
      </c>
      <c r="P20" s="10"/>
      <c r="Q20" s="56"/>
      <c r="R20" s="10">
        <v>1310</v>
      </c>
      <c r="S20" s="10"/>
      <c r="T20" s="10"/>
      <c r="U20" s="10">
        <v>423</v>
      </c>
      <c r="V20" s="10"/>
      <c r="W20" s="10"/>
      <c r="X20" s="56">
        <v>497</v>
      </c>
      <c r="Y20" s="10"/>
      <c r="Z20" s="10"/>
      <c r="AA20" s="56">
        <v>2102</v>
      </c>
      <c r="AB20" s="10"/>
      <c r="AC20" s="56"/>
      <c r="AD20" s="10">
        <v>1251</v>
      </c>
      <c r="AE20" s="10"/>
      <c r="AF20" s="10"/>
      <c r="AG20" s="10">
        <v>440</v>
      </c>
      <c r="AH20" s="10"/>
      <c r="AI20" s="10"/>
      <c r="AJ20" s="56">
        <v>411</v>
      </c>
      <c r="AK20" s="10"/>
      <c r="AL20" s="10"/>
      <c r="AM20" s="56">
        <v>2637</v>
      </c>
      <c r="AO20" s="56"/>
      <c r="AP20" s="10">
        <v>1522</v>
      </c>
      <c r="AQ20" s="10"/>
      <c r="AR20" s="10"/>
      <c r="AS20" s="10">
        <v>548</v>
      </c>
      <c r="AT20" s="10"/>
      <c r="AU20" s="10"/>
      <c r="AV20" s="56">
        <v>567</v>
      </c>
      <c r="AW20" s="10"/>
      <c r="AX20" s="10"/>
      <c r="AY20" s="56">
        <v>2277</v>
      </c>
      <c r="BA20" s="56"/>
      <c r="BB20" s="10">
        <v>1522</v>
      </c>
      <c r="BC20" s="10"/>
      <c r="BD20" s="10"/>
      <c r="BE20" s="10">
        <v>548</v>
      </c>
      <c r="BF20" s="10"/>
      <c r="BG20" s="10"/>
      <c r="BH20" s="56">
        <v>567</v>
      </c>
      <c r="BI20" s="10"/>
      <c r="BJ20" s="10"/>
      <c r="BK20" s="56">
        <v>1659</v>
      </c>
      <c r="BM20" s="10"/>
      <c r="BN20" s="56">
        <v>1330</v>
      </c>
      <c r="BO20" s="10"/>
      <c r="BP20" s="10"/>
      <c r="BQ20" s="56">
        <v>446</v>
      </c>
      <c r="BR20" s="10"/>
      <c r="BS20" s="10"/>
      <c r="BT20" s="56">
        <v>501</v>
      </c>
      <c r="BU20" s="10"/>
    </row>
    <row r="21" spans="1:73" ht="23.25" customHeight="1" x14ac:dyDescent="0.2">
      <c r="A21" s="57" t="s">
        <v>110</v>
      </c>
      <c r="B21" s="56"/>
      <c r="C21" s="56">
        <v>2577</v>
      </c>
      <c r="D21" s="10"/>
      <c r="E21" s="56"/>
      <c r="F21" s="10">
        <v>1423</v>
      </c>
      <c r="G21" s="10"/>
      <c r="H21" s="10"/>
      <c r="I21" s="10">
        <v>539</v>
      </c>
      <c r="J21" s="10"/>
      <c r="K21" s="10"/>
      <c r="L21" s="56">
        <v>615</v>
      </c>
      <c r="M21" s="10"/>
      <c r="N21" s="10"/>
      <c r="O21" s="56">
        <v>2489</v>
      </c>
      <c r="P21" s="10"/>
      <c r="Q21" s="56"/>
      <c r="R21" s="10">
        <v>1465</v>
      </c>
      <c r="S21" s="10"/>
      <c r="T21" s="10"/>
      <c r="U21" s="10">
        <v>466</v>
      </c>
      <c r="V21" s="10"/>
      <c r="W21" s="10"/>
      <c r="X21" s="56">
        <v>558</v>
      </c>
      <c r="Y21" s="10"/>
      <c r="Z21" s="10"/>
      <c r="AA21" s="56">
        <v>2176</v>
      </c>
      <c r="AB21" s="10"/>
      <c r="AC21" s="56"/>
      <c r="AD21" s="10">
        <v>1269</v>
      </c>
      <c r="AE21" s="10"/>
      <c r="AF21" s="10"/>
      <c r="AG21" s="10">
        <v>428</v>
      </c>
      <c r="AH21" s="10"/>
      <c r="AI21" s="10"/>
      <c r="AJ21" s="56">
        <v>479</v>
      </c>
      <c r="AK21" s="10"/>
      <c r="AL21" s="10"/>
      <c r="AM21" s="56">
        <v>2023</v>
      </c>
      <c r="AO21" s="56"/>
      <c r="AP21" s="10">
        <v>1203</v>
      </c>
      <c r="AQ21" s="10"/>
      <c r="AR21" s="10"/>
      <c r="AS21" s="10">
        <v>423</v>
      </c>
      <c r="AT21" s="10"/>
      <c r="AU21" s="10"/>
      <c r="AV21" s="56">
        <v>397</v>
      </c>
      <c r="AW21" s="10"/>
      <c r="AX21" s="10"/>
      <c r="AY21" s="56">
        <v>2565</v>
      </c>
      <c r="BA21" s="56"/>
      <c r="BB21" s="10">
        <v>1203</v>
      </c>
      <c r="BC21" s="10"/>
      <c r="BD21" s="10"/>
      <c r="BE21" s="10">
        <v>423</v>
      </c>
      <c r="BF21" s="10"/>
      <c r="BG21" s="10"/>
      <c r="BH21" s="56">
        <v>397</v>
      </c>
      <c r="BI21" s="10"/>
      <c r="BJ21" s="10"/>
      <c r="BK21" s="56">
        <v>2198</v>
      </c>
      <c r="BM21" s="10"/>
      <c r="BN21" s="56">
        <v>1466</v>
      </c>
      <c r="BO21" s="10"/>
      <c r="BP21" s="10"/>
      <c r="BQ21" s="56">
        <v>542</v>
      </c>
      <c r="BR21" s="10"/>
      <c r="BS21" s="10"/>
      <c r="BT21" s="56">
        <v>557</v>
      </c>
      <c r="BU21" s="10"/>
    </row>
    <row r="22" spans="1:73" ht="23.25" customHeight="1" x14ac:dyDescent="0.2">
      <c r="A22" s="57" t="s">
        <v>109</v>
      </c>
      <c r="B22" s="56"/>
      <c r="C22" s="56">
        <v>2136</v>
      </c>
      <c r="D22" s="10"/>
      <c r="E22" s="56"/>
      <c r="F22" s="10">
        <v>1169</v>
      </c>
      <c r="G22" s="10"/>
      <c r="H22" s="10"/>
      <c r="I22" s="10">
        <v>483</v>
      </c>
      <c r="J22" s="10"/>
      <c r="K22" s="10"/>
      <c r="L22" s="56">
        <v>484</v>
      </c>
      <c r="M22" s="10"/>
      <c r="N22" s="10"/>
      <c r="O22" s="56">
        <v>2353</v>
      </c>
      <c r="P22" s="10"/>
      <c r="Q22" s="56"/>
      <c r="R22" s="10">
        <v>1297</v>
      </c>
      <c r="S22" s="10"/>
      <c r="T22" s="10"/>
      <c r="U22" s="10">
        <v>510</v>
      </c>
      <c r="V22" s="10"/>
      <c r="W22" s="10"/>
      <c r="X22" s="56">
        <v>546</v>
      </c>
      <c r="Y22" s="10"/>
      <c r="Z22" s="10"/>
      <c r="AA22" s="56">
        <v>2325</v>
      </c>
      <c r="AB22" s="10"/>
      <c r="AC22" s="56"/>
      <c r="AD22" s="10">
        <v>1365</v>
      </c>
      <c r="AE22" s="10"/>
      <c r="AF22" s="10"/>
      <c r="AG22" s="10">
        <v>453</v>
      </c>
      <c r="AH22" s="10"/>
      <c r="AI22" s="10"/>
      <c r="AJ22" s="56">
        <v>507</v>
      </c>
      <c r="AK22" s="10"/>
      <c r="AL22" s="10"/>
      <c r="AM22" s="56">
        <v>1986</v>
      </c>
      <c r="AO22" s="56"/>
      <c r="AP22" s="10">
        <v>1141</v>
      </c>
      <c r="AQ22" s="10"/>
      <c r="AR22" s="10"/>
      <c r="AS22" s="10">
        <v>412</v>
      </c>
      <c r="AT22" s="10"/>
      <c r="AU22" s="10"/>
      <c r="AV22" s="56">
        <v>433</v>
      </c>
      <c r="AW22" s="10"/>
      <c r="AX22" s="10"/>
      <c r="AY22" s="56">
        <v>1929</v>
      </c>
      <c r="BA22" s="56"/>
      <c r="BB22" s="10">
        <v>1141</v>
      </c>
      <c r="BC22" s="10"/>
      <c r="BD22" s="10"/>
      <c r="BE22" s="10">
        <v>412</v>
      </c>
      <c r="BF22" s="10"/>
      <c r="BG22" s="10"/>
      <c r="BH22" s="56">
        <v>433</v>
      </c>
      <c r="BI22" s="10"/>
      <c r="BJ22" s="10"/>
      <c r="BK22" s="56">
        <v>2428</v>
      </c>
      <c r="BM22" s="10"/>
      <c r="BN22" s="56">
        <v>1134</v>
      </c>
      <c r="BO22" s="10"/>
      <c r="BP22" s="10"/>
      <c r="BQ22" s="56">
        <v>414</v>
      </c>
      <c r="BR22" s="10"/>
      <c r="BS22" s="10"/>
      <c r="BT22" s="56">
        <v>381</v>
      </c>
      <c r="BU22" s="10"/>
    </row>
    <row r="23" spans="1:73" ht="23.25" customHeight="1" x14ac:dyDescent="0.2">
      <c r="A23" s="57" t="s">
        <v>108</v>
      </c>
      <c r="B23" s="56"/>
      <c r="C23" s="56">
        <v>1513</v>
      </c>
      <c r="D23" s="10"/>
      <c r="E23" s="56"/>
      <c r="F23" s="10">
        <v>821</v>
      </c>
      <c r="G23" s="10"/>
      <c r="H23" s="10"/>
      <c r="I23" s="10">
        <v>367</v>
      </c>
      <c r="J23" s="10"/>
      <c r="K23" s="10"/>
      <c r="L23" s="56">
        <v>325</v>
      </c>
      <c r="M23" s="10"/>
      <c r="N23" s="10"/>
      <c r="O23" s="56">
        <v>1875</v>
      </c>
      <c r="P23" s="10"/>
      <c r="Q23" s="56"/>
      <c r="R23" s="10">
        <v>1020</v>
      </c>
      <c r="S23" s="10"/>
      <c r="T23" s="10"/>
      <c r="U23" s="10">
        <v>450</v>
      </c>
      <c r="V23" s="10"/>
      <c r="W23" s="10"/>
      <c r="X23" s="56">
        <v>405</v>
      </c>
      <c r="Y23" s="10"/>
      <c r="Z23" s="10"/>
      <c r="AA23" s="56">
        <v>2067</v>
      </c>
      <c r="AB23" s="10"/>
      <c r="AC23" s="56"/>
      <c r="AD23" s="10">
        <v>1127</v>
      </c>
      <c r="AE23" s="10"/>
      <c r="AF23" s="10"/>
      <c r="AG23" s="10">
        <v>466</v>
      </c>
      <c r="AH23" s="10"/>
      <c r="AI23" s="10"/>
      <c r="AJ23" s="56">
        <v>474</v>
      </c>
      <c r="AK23" s="10"/>
      <c r="AL23" s="10"/>
      <c r="AM23" s="56">
        <v>2079</v>
      </c>
      <c r="AO23" s="56"/>
      <c r="AP23" s="10">
        <v>1192</v>
      </c>
      <c r="AQ23" s="10"/>
      <c r="AR23" s="10"/>
      <c r="AS23" s="10">
        <v>434</v>
      </c>
      <c r="AT23" s="10"/>
      <c r="AU23" s="10"/>
      <c r="AV23" s="56">
        <v>453</v>
      </c>
      <c r="AW23" s="10"/>
      <c r="AX23" s="10"/>
      <c r="AY23" s="56">
        <v>1777</v>
      </c>
      <c r="BA23" s="56"/>
      <c r="BB23" s="10">
        <v>1192</v>
      </c>
      <c r="BC23" s="10"/>
      <c r="BD23" s="10"/>
      <c r="BE23" s="10">
        <v>434</v>
      </c>
      <c r="BF23" s="10"/>
      <c r="BG23" s="10"/>
      <c r="BH23" s="56">
        <v>453</v>
      </c>
      <c r="BI23" s="10"/>
      <c r="BJ23" s="10"/>
      <c r="BK23" s="56">
        <v>1735</v>
      </c>
      <c r="BM23" s="10"/>
      <c r="BN23" s="56">
        <v>1007</v>
      </c>
      <c r="BO23" s="10"/>
      <c r="BP23" s="10"/>
      <c r="BQ23" s="56">
        <v>376</v>
      </c>
      <c r="BR23" s="10"/>
      <c r="BS23" s="10"/>
      <c r="BT23" s="56">
        <v>394</v>
      </c>
      <c r="BU23" s="10"/>
    </row>
    <row r="24" spans="1:73" ht="23.25" customHeight="1" x14ac:dyDescent="0.2">
      <c r="A24" s="57" t="s">
        <v>107</v>
      </c>
      <c r="B24" s="56"/>
      <c r="C24" s="56">
        <v>1133</v>
      </c>
      <c r="D24" s="10"/>
      <c r="E24" s="56"/>
      <c r="F24" s="10">
        <v>601</v>
      </c>
      <c r="G24" s="10"/>
      <c r="H24" s="10"/>
      <c r="I24" s="10">
        <v>277</v>
      </c>
      <c r="J24" s="10"/>
      <c r="K24" s="10"/>
      <c r="L24" s="56">
        <v>255</v>
      </c>
      <c r="M24" s="10"/>
      <c r="N24" s="10"/>
      <c r="O24" s="56">
        <v>1195</v>
      </c>
      <c r="P24" s="10"/>
      <c r="Q24" s="56"/>
      <c r="R24" s="10">
        <v>630</v>
      </c>
      <c r="S24" s="10"/>
      <c r="T24" s="10"/>
      <c r="U24" s="10">
        <v>322</v>
      </c>
      <c r="V24" s="10"/>
      <c r="W24" s="10"/>
      <c r="X24" s="56">
        <v>243</v>
      </c>
      <c r="Y24" s="10"/>
      <c r="Z24" s="10"/>
      <c r="AA24" s="56">
        <v>1492</v>
      </c>
      <c r="AB24" s="10"/>
      <c r="AC24" s="56"/>
      <c r="AD24" s="10">
        <v>799</v>
      </c>
      <c r="AE24" s="10"/>
      <c r="AF24" s="10"/>
      <c r="AG24" s="10">
        <v>381</v>
      </c>
      <c r="AH24" s="10"/>
      <c r="AI24" s="10"/>
      <c r="AJ24" s="56">
        <v>312</v>
      </c>
      <c r="AK24" s="10"/>
      <c r="AL24" s="10"/>
      <c r="AM24" s="56">
        <v>1700</v>
      </c>
      <c r="AO24" s="56"/>
      <c r="AP24" s="10">
        <v>925</v>
      </c>
      <c r="AQ24" s="10"/>
      <c r="AR24" s="10"/>
      <c r="AS24" s="10">
        <v>404</v>
      </c>
      <c r="AT24" s="10"/>
      <c r="AU24" s="10"/>
      <c r="AV24" s="56">
        <v>371</v>
      </c>
      <c r="AW24" s="10"/>
      <c r="AX24" s="10"/>
      <c r="AY24" s="56">
        <v>1680</v>
      </c>
      <c r="BA24" s="56"/>
      <c r="BB24" s="10">
        <v>925</v>
      </c>
      <c r="BC24" s="10"/>
      <c r="BD24" s="10"/>
      <c r="BE24" s="10">
        <v>404</v>
      </c>
      <c r="BF24" s="10"/>
      <c r="BG24" s="10"/>
      <c r="BH24" s="56">
        <v>371</v>
      </c>
      <c r="BI24" s="10"/>
      <c r="BJ24" s="10"/>
      <c r="BK24" s="56">
        <v>1499</v>
      </c>
      <c r="BM24" s="10"/>
      <c r="BN24" s="56">
        <v>948</v>
      </c>
      <c r="BO24" s="10"/>
      <c r="BP24" s="10"/>
      <c r="BQ24" s="56">
        <v>383</v>
      </c>
      <c r="BR24" s="10"/>
      <c r="BS24" s="10"/>
      <c r="BT24" s="56">
        <v>349</v>
      </c>
      <c r="BU24" s="10"/>
    </row>
    <row r="25" spans="1:73" ht="23.25" customHeight="1" x14ac:dyDescent="0.2">
      <c r="A25" s="57" t="s">
        <v>106</v>
      </c>
      <c r="B25" s="56"/>
      <c r="C25" s="56">
        <v>561</v>
      </c>
      <c r="D25" s="10"/>
      <c r="E25" s="56"/>
      <c r="F25" s="10">
        <v>283</v>
      </c>
      <c r="G25" s="10"/>
      <c r="H25" s="10"/>
      <c r="I25" s="10">
        <v>144</v>
      </c>
      <c r="J25" s="10"/>
      <c r="K25" s="10"/>
      <c r="L25" s="56">
        <v>134</v>
      </c>
      <c r="M25" s="10"/>
      <c r="N25" s="10"/>
      <c r="O25" s="56">
        <v>775</v>
      </c>
      <c r="P25" s="10"/>
      <c r="Q25" s="56"/>
      <c r="R25" s="10">
        <v>390</v>
      </c>
      <c r="S25" s="10"/>
      <c r="T25" s="10"/>
      <c r="U25" s="10">
        <v>226</v>
      </c>
      <c r="V25" s="10"/>
      <c r="W25" s="10"/>
      <c r="X25" s="56">
        <v>159</v>
      </c>
      <c r="Y25" s="10"/>
      <c r="Z25" s="10"/>
      <c r="AA25" s="56">
        <v>800</v>
      </c>
      <c r="AB25" s="10"/>
      <c r="AC25" s="56"/>
      <c r="AD25" s="10">
        <v>411</v>
      </c>
      <c r="AE25" s="10"/>
      <c r="AF25" s="10"/>
      <c r="AG25" s="10">
        <v>225</v>
      </c>
      <c r="AH25" s="10"/>
      <c r="AI25" s="10"/>
      <c r="AJ25" s="56">
        <v>164</v>
      </c>
      <c r="AK25" s="10"/>
      <c r="AL25" s="10"/>
      <c r="AM25" s="56">
        <v>1074</v>
      </c>
      <c r="AO25" s="56"/>
      <c r="AP25" s="10">
        <v>582</v>
      </c>
      <c r="AQ25" s="10"/>
      <c r="AR25" s="10"/>
      <c r="AS25" s="10">
        <v>276</v>
      </c>
      <c r="AT25" s="10"/>
      <c r="AU25" s="10"/>
      <c r="AV25" s="56">
        <v>216</v>
      </c>
      <c r="AW25" s="10"/>
      <c r="AX25" s="10"/>
      <c r="AY25" s="56">
        <v>1209</v>
      </c>
      <c r="BA25" s="56"/>
      <c r="BB25" s="10">
        <v>582</v>
      </c>
      <c r="BC25" s="10"/>
      <c r="BD25" s="10"/>
      <c r="BE25" s="10">
        <v>276</v>
      </c>
      <c r="BF25" s="10"/>
      <c r="BG25" s="10"/>
      <c r="BH25" s="56">
        <v>216</v>
      </c>
      <c r="BI25" s="10"/>
      <c r="BJ25" s="10"/>
      <c r="BK25" s="56">
        <v>1167</v>
      </c>
      <c r="BM25" s="10"/>
      <c r="BN25" s="56">
        <v>629</v>
      </c>
      <c r="BO25" s="10"/>
      <c r="BP25" s="10"/>
      <c r="BQ25" s="56">
        <v>315</v>
      </c>
      <c r="BR25" s="10"/>
      <c r="BS25" s="10"/>
      <c r="BT25" s="56">
        <v>265</v>
      </c>
      <c r="BU25" s="10"/>
    </row>
    <row r="26" spans="1:73" ht="23.25" customHeight="1" x14ac:dyDescent="0.2">
      <c r="A26" s="57" t="s">
        <v>105</v>
      </c>
      <c r="B26" s="56"/>
      <c r="C26" s="56">
        <v>194</v>
      </c>
      <c r="D26" s="10"/>
      <c r="E26" s="56"/>
      <c r="F26" s="10">
        <v>93</v>
      </c>
      <c r="G26" s="10"/>
      <c r="H26" s="10"/>
      <c r="I26" s="10">
        <v>53</v>
      </c>
      <c r="J26" s="10"/>
      <c r="K26" s="10"/>
      <c r="L26" s="56">
        <v>48</v>
      </c>
      <c r="M26" s="10"/>
      <c r="N26" s="10"/>
      <c r="O26" s="56">
        <v>273</v>
      </c>
      <c r="P26" s="10"/>
      <c r="Q26" s="56"/>
      <c r="R26" s="10">
        <v>131</v>
      </c>
      <c r="S26" s="10"/>
      <c r="T26" s="10"/>
      <c r="U26" s="10">
        <v>79</v>
      </c>
      <c r="V26" s="10"/>
      <c r="W26" s="10"/>
      <c r="X26" s="56">
        <v>63</v>
      </c>
      <c r="Y26" s="10"/>
      <c r="Z26" s="10"/>
      <c r="AA26" s="56">
        <v>408</v>
      </c>
      <c r="AB26" s="10"/>
      <c r="AC26" s="56"/>
      <c r="AD26" s="10">
        <v>203</v>
      </c>
      <c r="AE26" s="10"/>
      <c r="AF26" s="10"/>
      <c r="AG26" s="10">
        <v>122</v>
      </c>
      <c r="AH26" s="10"/>
      <c r="AI26" s="10"/>
      <c r="AJ26" s="56">
        <v>83</v>
      </c>
      <c r="AK26" s="10"/>
      <c r="AL26" s="10"/>
      <c r="AM26" s="56">
        <v>417</v>
      </c>
      <c r="AO26" s="56"/>
      <c r="AP26" s="10">
        <v>216</v>
      </c>
      <c r="AQ26" s="10"/>
      <c r="AR26" s="10"/>
      <c r="AS26" s="10">
        <v>125</v>
      </c>
      <c r="AT26" s="10"/>
      <c r="AU26" s="10"/>
      <c r="AV26" s="56">
        <v>76</v>
      </c>
      <c r="AW26" s="10"/>
      <c r="AX26" s="10"/>
      <c r="AY26" s="56">
        <v>557</v>
      </c>
      <c r="BA26" s="56"/>
      <c r="BB26" s="10">
        <v>216</v>
      </c>
      <c r="BC26" s="10"/>
      <c r="BD26" s="10"/>
      <c r="BE26" s="10">
        <v>125</v>
      </c>
      <c r="BF26" s="10"/>
      <c r="BG26" s="10"/>
      <c r="BH26" s="56">
        <v>76</v>
      </c>
      <c r="BI26" s="10"/>
      <c r="BJ26" s="10"/>
      <c r="BK26" s="56">
        <v>655</v>
      </c>
      <c r="BM26" s="10"/>
      <c r="BN26" s="56">
        <v>303</v>
      </c>
      <c r="BO26" s="10"/>
      <c r="BP26" s="10"/>
      <c r="BQ26" s="56">
        <v>147</v>
      </c>
      <c r="BR26" s="10"/>
      <c r="BS26" s="10"/>
      <c r="BT26" s="56">
        <v>107</v>
      </c>
      <c r="BU26" s="10"/>
    </row>
    <row r="27" spans="1:73" ht="23.25" customHeight="1" x14ac:dyDescent="0.2">
      <c r="A27" s="57" t="s">
        <v>104</v>
      </c>
      <c r="B27" s="56"/>
      <c r="C27" s="56">
        <v>34</v>
      </c>
      <c r="D27" s="10"/>
      <c r="E27" s="56"/>
      <c r="F27" s="10">
        <v>17</v>
      </c>
      <c r="G27" s="10"/>
      <c r="H27" s="10"/>
      <c r="I27" s="10">
        <v>11</v>
      </c>
      <c r="J27" s="10"/>
      <c r="K27" s="10"/>
      <c r="L27" s="56">
        <v>6</v>
      </c>
      <c r="M27" s="10"/>
      <c r="N27" s="10"/>
      <c r="O27" s="56">
        <v>76</v>
      </c>
      <c r="P27" s="10"/>
      <c r="Q27" s="56"/>
      <c r="R27" s="10">
        <v>36</v>
      </c>
      <c r="S27" s="10"/>
      <c r="T27" s="10"/>
      <c r="U27" s="10">
        <v>20</v>
      </c>
      <c r="V27" s="10"/>
      <c r="W27" s="10"/>
      <c r="X27" s="56">
        <v>20</v>
      </c>
      <c r="Y27" s="10"/>
      <c r="Z27" s="10"/>
      <c r="AA27" s="56">
        <v>91</v>
      </c>
      <c r="AB27" s="10"/>
      <c r="AC27" s="56"/>
      <c r="AD27" s="10">
        <v>41</v>
      </c>
      <c r="AE27" s="10"/>
      <c r="AF27" s="10"/>
      <c r="AG27" s="10">
        <v>30</v>
      </c>
      <c r="AH27" s="10"/>
      <c r="AI27" s="10"/>
      <c r="AJ27" s="56">
        <v>20</v>
      </c>
      <c r="AK27" s="10"/>
      <c r="AL27" s="10"/>
      <c r="AM27" s="56">
        <v>134</v>
      </c>
      <c r="AO27" s="56"/>
      <c r="AP27" s="10">
        <v>70</v>
      </c>
      <c r="AQ27" s="10"/>
      <c r="AR27" s="10"/>
      <c r="AS27" s="10">
        <v>37</v>
      </c>
      <c r="AT27" s="10"/>
      <c r="AU27" s="10"/>
      <c r="AV27" s="56">
        <v>27</v>
      </c>
      <c r="AW27" s="10"/>
      <c r="AX27" s="10"/>
      <c r="AY27" s="56">
        <v>135</v>
      </c>
      <c r="BA27" s="56"/>
      <c r="BB27" s="10">
        <v>70</v>
      </c>
      <c r="BC27" s="10"/>
      <c r="BD27" s="10"/>
      <c r="BE27" s="10">
        <v>37</v>
      </c>
      <c r="BF27" s="10"/>
      <c r="BG27" s="10"/>
      <c r="BH27" s="56">
        <v>27</v>
      </c>
      <c r="BI27" s="10"/>
      <c r="BJ27" s="10"/>
      <c r="BK27" s="56">
        <v>194</v>
      </c>
      <c r="BM27" s="10"/>
      <c r="BN27" s="56">
        <v>70</v>
      </c>
      <c r="BO27" s="10"/>
      <c r="BP27" s="10"/>
      <c r="BQ27" s="56">
        <v>34</v>
      </c>
      <c r="BR27" s="10"/>
      <c r="BS27" s="10"/>
      <c r="BT27" s="56">
        <v>31</v>
      </c>
      <c r="BU27" s="10"/>
    </row>
    <row r="28" spans="1:73" ht="23.25" customHeight="1" x14ac:dyDescent="0.2">
      <c r="A28" s="57" t="s">
        <v>103</v>
      </c>
      <c r="B28" s="56"/>
      <c r="C28" s="56">
        <v>2</v>
      </c>
      <c r="D28" s="10"/>
      <c r="E28" s="56"/>
      <c r="F28" s="56">
        <v>2</v>
      </c>
      <c r="G28" s="10"/>
      <c r="H28" s="10"/>
      <c r="I28" s="10">
        <v>0</v>
      </c>
      <c r="J28" s="10"/>
      <c r="K28" s="10"/>
      <c r="L28" s="56">
        <v>0</v>
      </c>
      <c r="M28" s="10"/>
      <c r="N28" s="10"/>
      <c r="O28" s="56">
        <v>4</v>
      </c>
      <c r="P28" s="10"/>
      <c r="Q28" s="56"/>
      <c r="R28" s="10">
        <v>3</v>
      </c>
      <c r="S28" s="10"/>
      <c r="T28" s="10"/>
      <c r="U28" s="10">
        <v>1</v>
      </c>
      <c r="V28" s="10"/>
      <c r="W28" s="10"/>
      <c r="X28" s="56">
        <v>0</v>
      </c>
      <c r="Y28" s="10"/>
      <c r="Z28" s="10"/>
      <c r="AA28" s="56">
        <v>13</v>
      </c>
      <c r="AB28" s="10"/>
      <c r="AC28" s="56"/>
      <c r="AD28" s="10">
        <v>3</v>
      </c>
      <c r="AE28" s="10"/>
      <c r="AF28" s="10"/>
      <c r="AG28" s="10">
        <v>7</v>
      </c>
      <c r="AH28" s="10"/>
      <c r="AI28" s="10"/>
      <c r="AJ28" s="56">
        <v>3</v>
      </c>
      <c r="AK28" s="10"/>
      <c r="AL28" s="10"/>
      <c r="AM28" s="56">
        <v>20</v>
      </c>
      <c r="AO28" s="56"/>
      <c r="AP28" s="10">
        <v>5</v>
      </c>
      <c r="AQ28" s="10" t="s">
        <v>102</v>
      </c>
      <c r="AR28" s="10"/>
      <c r="AS28" s="10">
        <v>9</v>
      </c>
      <c r="AT28" s="10"/>
      <c r="AU28" s="10"/>
      <c r="AV28" s="56">
        <v>6</v>
      </c>
      <c r="AW28" s="10"/>
      <c r="AX28" s="10"/>
      <c r="AY28" s="56">
        <v>35</v>
      </c>
      <c r="BA28" s="56"/>
      <c r="BB28" s="10">
        <v>5</v>
      </c>
      <c r="BC28" s="10" t="s">
        <v>101</v>
      </c>
      <c r="BD28" s="10"/>
      <c r="BE28" s="10">
        <v>9</v>
      </c>
      <c r="BF28" s="10"/>
      <c r="BG28" s="10"/>
      <c r="BH28" s="56">
        <v>6</v>
      </c>
      <c r="BI28" s="10"/>
      <c r="BJ28" s="10"/>
      <c r="BK28" s="56">
        <v>22</v>
      </c>
      <c r="BM28" s="10"/>
      <c r="BN28" s="56">
        <v>16</v>
      </c>
      <c r="BO28" s="10"/>
      <c r="BP28" s="10"/>
      <c r="BQ28" s="56">
        <v>11</v>
      </c>
      <c r="BR28" s="10"/>
      <c r="BS28" s="10"/>
      <c r="BT28" s="56">
        <v>8</v>
      </c>
      <c r="BU28" s="10"/>
    </row>
    <row r="29" spans="1:73" ht="23.25" customHeight="1" thickBot="1" x14ac:dyDescent="0.25">
      <c r="A29" s="57" t="s">
        <v>100</v>
      </c>
      <c r="B29" s="56"/>
      <c r="C29" s="10" t="s">
        <v>95</v>
      </c>
      <c r="D29" s="10"/>
      <c r="E29" s="56"/>
      <c r="F29" s="10" t="s">
        <v>95</v>
      </c>
      <c r="G29" s="10"/>
      <c r="H29" s="10"/>
      <c r="I29" s="56" t="s">
        <v>95</v>
      </c>
      <c r="J29" s="10"/>
      <c r="K29" s="10"/>
      <c r="L29" s="56" t="s">
        <v>95</v>
      </c>
      <c r="M29" s="10"/>
      <c r="N29" s="10"/>
      <c r="O29" s="56" t="s">
        <v>95</v>
      </c>
      <c r="P29" s="10"/>
      <c r="Q29" s="56"/>
      <c r="R29" s="56" t="s">
        <v>95</v>
      </c>
      <c r="S29" s="10"/>
      <c r="T29" s="10"/>
      <c r="U29" s="56" t="s">
        <v>95</v>
      </c>
      <c r="V29" s="10"/>
      <c r="W29" s="10"/>
      <c r="X29" s="56" t="s">
        <v>95</v>
      </c>
      <c r="Y29" s="10"/>
      <c r="Z29" s="10"/>
      <c r="AA29" s="56" t="s">
        <v>95</v>
      </c>
      <c r="AB29" s="10"/>
      <c r="AC29" s="56"/>
      <c r="AD29" s="56" t="s">
        <v>95</v>
      </c>
      <c r="AE29" s="10"/>
      <c r="AF29" s="10"/>
      <c r="AG29" s="56" t="s">
        <v>95</v>
      </c>
      <c r="AH29" s="10"/>
      <c r="AI29" s="10"/>
      <c r="AJ29" s="56" t="s">
        <v>95</v>
      </c>
      <c r="AK29" s="10"/>
      <c r="AL29" s="10"/>
      <c r="AM29" s="56">
        <v>30</v>
      </c>
      <c r="AO29" s="56"/>
      <c r="AP29" s="56">
        <v>30</v>
      </c>
      <c r="AQ29" s="10"/>
      <c r="AR29" s="10"/>
      <c r="AS29" s="56" t="s">
        <v>95</v>
      </c>
      <c r="AT29" s="10"/>
      <c r="AU29" s="10"/>
      <c r="AV29" s="56" t="s">
        <v>95</v>
      </c>
      <c r="AW29" s="10"/>
      <c r="AX29" s="10"/>
      <c r="AY29" s="56">
        <v>21</v>
      </c>
      <c r="BA29" s="56"/>
      <c r="BB29" s="56">
        <v>30</v>
      </c>
      <c r="BC29" s="10"/>
      <c r="BD29" s="10"/>
      <c r="BE29" s="58" t="s">
        <v>94</v>
      </c>
      <c r="BF29" s="10"/>
      <c r="BG29" s="10"/>
      <c r="BH29" s="58" t="s">
        <v>94</v>
      </c>
      <c r="BI29" s="10"/>
      <c r="BJ29" s="10"/>
      <c r="BK29" s="56">
        <v>84</v>
      </c>
      <c r="BM29" s="5"/>
      <c r="BN29" s="50">
        <v>21</v>
      </c>
      <c r="BO29" s="5"/>
      <c r="BP29" s="5"/>
      <c r="BQ29" s="50">
        <v>0</v>
      </c>
      <c r="BR29" s="5"/>
      <c r="BS29" s="5"/>
      <c r="BT29" s="50">
        <v>0</v>
      </c>
      <c r="BU29" s="5"/>
    </row>
    <row r="30" spans="1:73" ht="23.25" customHeight="1" thickBot="1" x14ac:dyDescent="0.25">
      <c r="A30" s="59" t="s">
        <v>99</v>
      </c>
      <c r="B30" s="56"/>
      <c r="C30" s="10"/>
      <c r="D30" s="10"/>
      <c r="E30" s="56"/>
      <c r="F30" s="10"/>
      <c r="G30" s="10"/>
      <c r="H30" s="10"/>
      <c r="I30" s="56"/>
      <c r="J30" s="10"/>
      <c r="K30" s="10"/>
      <c r="L30" s="56"/>
      <c r="M30" s="10"/>
      <c r="N30" s="10"/>
      <c r="O30" s="56"/>
      <c r="P30" s="10"/>
      <c r="Q30" s="56"/>
      <c r="R30" s="56"/>
      <c r="S30" s="10"/>
      <c r="T30" s="10"/>
      <c r="U30" s="56"/>
      <c r="V30" s="10"/>
      <c r="W30" s="10"/>
      <c r="X30" s="56"/>
      <c r="Y30" s="10"/>
      <c r="Z30" s="10"/>
      <c r="AA30" s="56"/>
      <c r="AB30" s="10"/>
      <c r="AC30" s="56"/>
      <c r="AD30" s="56"/>
      <c r="AE30" s="10"/>
      <c r="AF30" s="10"/>
      <c r="AG30" s="56"/>
      <c r="AH30" s="10"/>
      <c r="AI30" s="10"/>
      <c r="AJ30" s="56"/>
      <c r="AK30" s="10"/>
      <c r="AL30" s="10"/>
      <c r="AM30" s="58"/>
      <c r="AO30" s="56"/>
      <c r="AP30" s="56"/>
      <c r="AQ30" s="10"/>
      <c r="AR30" s="10"/>
      <c r="AS30" s="56"/>
      <c r="AT30" s="10"/>
      <c r="AU30" s="10"/>
      <c r="AV30" s="56"/>
      <c r="AW30" s="10"/>
      <c r="AX30" s="10"/>
      <c r="AY30" s="56"/>
      <c r="BA30" s="56"/>
      <c r="BB30" s="56"/>
      <c r="BC30" s="10"/>
      <c r="BD30" s="10"/>
      <c r="BE30" s="58"/>
      <c r="BF30" s="10"/>
      <c r="BG30" s="10"/>
      <c r="BH30" s="58"/>
      <c r="BI30" s="10"/>
      <c r="BJ30" s="10"/>
      <c r="BK30" s="56"/>
      <c r="BM30" s="5"/>
      <c r="BN30" s="50"/>
      <c r="BO30" s="5"/>
      <c r="BP30" s="5"/>
      <c r="BQ30" s="50"/>
      <c r="BR30" s="5"/>
      <c r="BS30" s="5"/>
      <c r="BT30" s="50"/>
      <c r="BU30" s="5"/>
    </row>
    <row r="31" spans="1:73" ht="23.25" customHeight="1" thickBot="1" x14ac:dyDescent="0.25">
      <c r="A31" s="57" t="s">
        <v>98</v>
      </c>
      <c r="B31" s="56"/>
      <c r="C31" s="54">
        <v>14.299999999999999</v>
      </c>
      <c r="D31" s="10"/>
      <c r="E31" s="56"/>
      <c r="F31" s="10" t="s">
        <v>95</v>
      </c>
      <c r="G31" s="10"/>
      <c r="H31" s="10"/>
      <c r="I31" s="56" t="s">
        <v>95</v>
      </c>
      <c r="J31" s="10"/>
      <c r="K31" s="10"/>
      <c r="L31" s="56" t="s">
        <v>95</v>
      </c>
      <c r="M31" s="10"/>
      <c r="N31" s="10"/>
      <c r="O31" s="53">
        <v>13.3</v>
      </c>
      <c r="P31" s="10"/>
      <c r="Q31" s="56"/>
      <c r="R31" s="56" t="s">
        <v>95</v>
      </c>
      <c r="S31" s="10"/>
      <c r="T31" s="10"/>
      <c r="U31" s="56" t="s">
        <v>95</v>
      </c>
      <c r="V31" s="10"/>
      <c r="W31" s="10"/>
      <c r="X31" s="56" t="s">
        <v>95</v>
      </c>
      <c r="Y31" s="10"/>
      <c r="Z31" s="10"/>
      <c r="AA31" s="53">
        <v>12.3</v>
      </c>
      <c r="AB31" s="54"/>
      <c r="AC31" s="53"/>
      <c r="AD31" s="53" t="s">
        <v>95</v>
      </c>
      <c r="AE31" s="54"/>
      <c r="AF31" s="54"/>
      <c r="AG31" s="53" t="s">
        <v>95</v>
      </c>
      <c r="AH31" s="54"/>
      <c r="AI31" s="54"/>
      <c r="AJ31" s="53" t="s">
        <v>95</v>
      </c>
      <c r="AK31" s="54"/>
      <c r="AL31" s="54"/>
      <c r="AM31" s="53">
        <v>10.9</v>
      </c>
      <c r="AN31" s="54"/>
      <c r="AO31" s="53"/>
      <c r="AP31" s="53">
        <v>30</v>
      </c>
      <c r="AQ31" s="54"/>
      <c r="AR31" s="54"/>
      <c r="AS31" s="53" t="s">
        <v>95</v>
      </c>
      <c r="AT31" s="54"/>
      <c r="AU31" s="54"/>
      <c r="AV31" s="53" t="s">
        <v>95</v>
      </c>
      <c r="AW31" s="54"/>
      <c r="AX31" s="54"/>
      <c r="AY31" s="53">
        <v>9.6</v>
      </c>
      <c r="AZ31" s="54"/>
      <c r="BA31" s="53"/>
      <c r="BB31" s="53">
        <v>30</v>
      </c>
      <c r="BC31" s="54"/>
      <c r="BD31" s="54"/>
      <c r="BE31" s="55" t="s">
        <v>94</v>
      </c>
      <c r="BF31" s="54"/>
      <c r="BG31" s="54"/>
      <c r="BH31" s="55" t="s">
        <v>94</v>
      </c>
      <c r="BI31" s="54"/>
      <c r="BJ31" s="54"/>
      <c r="BK31" s="53">
        <f>(SUM(BK8:BK10)/BK7)*100</f>
        <v>8.4441003140190141</v>
      </c>
      <c r="BM31" s="5"/>
      <c r="BN31" s="50"/>
      <c r="BO31" s="5"/>
      <c r="BP31" s="5"/>
      <c r="BQ31" s="50"/>
      <c r="BR31" s="5"/>
      <c r="BS31" s="5"/>
      <c r="BT31" s="50"/>
      <c r="BU31" s="5"/>
    </row>
    <row r="32" spans="1:73" ht="23.25" customHeight="1" thickBot="1" x14ac:dyDescent="0.25">
      <c r="A32" s="57" t="s">
        <v>97</v>
      </c>
      <c r="B32" s="56"/>
      <c r="C32" s="54">
        <v>60.5</v>
      </c>
      <c r="D32" s="10"/>
      <c r="E32" s="56"/>
      <c r="F32" s="10" t="s">
        <v>95</v>
      </c>
      <c r="G32" s="10"/>
      <c r="H32" s="10"/>
      <c r="I32" s="56" t="s">
        <v>95</v>
      </c>
      <c r="J32" s="10"/>
      <c r="K32" s="10"/>
      <c r="L32" s="56" t="s">
        <v>95</v>
      </c>
      <c r="M32" s="10"/>
      <c r="N32" s="10"/>
      <c r="O32" s="53">
        <v>57.999999999999993</v>
      </c>
      <c r="P32" s="10"/>
      <c r="Q32" s="56"/>
      <c r="R32" s="56" t="s">
        <v>95</v>
      </c>
      <c r="S32" s="10"/>
      <c r="T32" s="10"/>
      <c r="U32" s="56" t="s">
        <v>95</v>
      </c>
      <c r="V32" s="10"/>
      <c r="W32" s="10"/>
      <c r="X32" s="56" t="s">
        <v>95</v>
      </c>
      <c r="Y32" s="10"/>
      <c r="Z32" s="10"/>
      <c r="AA32" s="53">
        <v>53.300000000000004</v>
      </c>
      <c r="AB32" s="54"/>
      <c r="AC32" s="53"/>
      <c r="AD32" s="53" t="s">
        <v>95</v>
      </c>
      <c r="AE32" s="54"/>
      <c r="AF32" s="54"/>
      <c r="AG32" s="53" t="s">
        <v>95</v>
      </c>
      <c r="AH32" s="54"/>
      <c r="AI32" s="54"/>
      <c r="AJ32" s="53" t="s">
        <v>95</v>
      </c>
      <c r="AK32" s="54"/>
      <c r="AL32" s="54"/>
      <c r="AM32" s="53">
        <v>56.000000000000007</v>
      </c>
      <c r="AN32" s="54"/>
      <c r="AO32" s="53"/>
      <c r="AP32" s="53">
        <v>30</v>
      </c>
      <c r="AQ32" s="54"/>
      <c r="AR32" s="54"/>
      <c r="AS32" s="53" t="s">
        <v>95</v>
      </c>
      <c r="AT32" s="54"/>
      <c r="AU32" s="54"/>
      <c r="AV32" s="53" t="s">
        <v>95</v>
      </c>
      <c r="AW32" s="54"/>
      <c r="AX32" s="54"/>
      <c r="AY32" s="53">
        <v>52.6</v>
      </c>
      <c r="AZ32" s="54"/>
      <c r="BA32" s="53"/>
      <c r="BB32" s="53">
        <v>30</v>
      </c>
      <c r="BC32" s="54"/>
      <c r="BD32" s="54"/>
      <c r="BE32" s="55" t="s">
        <v>94</v>
      </c>
      <c r="BF32" s="54"/>
      <c r="BG32" s="54"/>
      <c r="BH32" s="55" t="s">
        <v>94</v>
      </c>
      <c r="BI32" s="54"/>
      <c r="BJ32" s="54"/>
      <c r="BK32" s="53">
        <f>(SUM(BK11:BK20)/BK7)*100</f>
        <v>48.617025852798214</v>
      </c>
      <c r="BM32" s="5"/>
      <c r="BN32" s="50"/>
      <c r="BO32" s="5"/>
      <c r="BP32" s="5"/>
      <c r="BQ32" s="50"/>
      <c r="BR32" s="5"/>
      <c r="BS32" s="5"/>
      <c r="BT32" s="50"/>
      <c r="BU32" s="5"/>
    </row>
    <row r="33" spans="1:73" ht="23.25" customHeight="1" thickBot="1" x14ac:dyDescent="0.25">
      <c r="A33" s="57" t="s">
        <v>96</v>
      </c>
      <c r="B33" s="56"/>
      <c r="C33" s="54">
        <v>25.2</v>
      </c>
      <c r="D33" s="10"/>
      <c r="E33" s="56"/>
      <c r="F33" s="10" t="s">
        <v>95</v>
      </c>
      <c r="G33" s="10"/>
      <c r="H33" s="10"/>
      <c r="I33" s="56" t="s">
        <v>95</v>
      </c>
      <c r="J33" s="10"/>
      <c r="K33" s="10"/>
      <c r="L33" s="56" t="s">
        <v>95</v>
      </c>
      <c r="M33" s="10"/>
      <c r="N33" s="10"/>
      <c r="O33" s="53">
        <v>28.7</v>
      </c>
      <c r="P33" s="10"/>
      <c r="Q33" s="56"/>
      <c r="R33" s="56" t="s">
        <v>95</v>
      </c>
      <c r="S33" s="10"/>
      <c r="T33" s="10"/>
      <c r="U33" s="56" t="s">
        <v>95</v>
      </c>
      <c r="V33" s="10"/>
      <c r="W33" s="10"/>
      <c r="X33" s="56" t="s">
        <v>95</v>
      </c>
      <c r="Y33" s="10"/>
      <c r="Z33" s="10"/>
      <c r="AA33" s="53">
        <v>31.4</v>
      </c>
      <c r="AB33" s="54"/>
      <c r="AC33" s="53"/>
      <c r="AD33" s="53" t="s">
        <v>95</v>
      </c>
      <c r="AE33" s="54"/>
      <c r="AF33" s="54"/>
      <c r="AG33" s="53" t="s">
        <v>95</v>
      </c>
      <c r="AH33" s="54"/>
      <c r="AI33" s="54"/>
      <c r="AJ33" s="53" t="s">
        <v>95</v>
      </c>
      <c r="AK33" s="54"/>
      <c r="AL33" s="54"/>
      <c r="AM33" s="53">
        <v>32.9</v>
      </c>
      <c r="AN33" s="54"/>
      <c r="AO33" s="53"/>
      <c r="AP33" s="53">
        <v>30</v>
      </c>
      <c r="AQ33" s="54"/>
      <c r="AR33" s="54"/>
      <c r="AS33" s="53" t="s">
        <v>95</v>
      </c>
      <c r="AT33" s="54"/>
      <c r="AU33" s="54"/>
      <c r="AV33" s="53" t="s">
        <v>95</v>
      </c>
      <c r="AW33" s="54"/>
      <c r="AX33" s="54"/>
      <c r="AY33" s="53">
        <v>37.799999999999997</v>
      </c>
      <c r="AZ33" s="54"/>
      <c r="BA33" s="53"/>
      <c r="BB33" s="53">
        <v>30</v>
      </c>
      <c r="BC33" s="54"/>
      <c r="BD33" s="54"/>
      <c r="BE33" s="55" t="s">
        <v>94</v>
      </c>
      <c r="BF33" s="54"/>
      <c r="BG33" s="54"/>
      <c r="BH33" s="55" t="s">
        <v>94</v>
      </c>
      <c r="BI33" s="54"/>
      <c r="BJ33" s="54"/>
      <c r="BK33" s="53">
        <f>(SUM(BK21:BK28)/BK7)*100</f>
        <v>42.577536886479976</v>
      </c>
      <c r="BM33" s="5"/>
      <c r="BN33" s="50"/>
      <c r="BO33" s="5"/>
      <c r="BP33" s="5"/>
      <c r="BQ33" s="50"/>
      <c r="BR33" s="5"/>
      <c r="BS33" s="5"/>
      <c r="BT33" s="50"/>
      <c r="BU33" s="5"/>
    </row>
    <row r="34" spans="1:73" ht="15" customHeight="1" thickBot="1" x14ac:dyDescent="0.25">
      <c r="A34" s="52"/>
      <c r="B34" s="51"/>
      <c r="C34" s="5"/>
      <c r="D34" s="5"/>
      <c r="E34" s="51"/>
      <c r="F34" s="5"/>
      <c r="G34" s="5"/>
      <c r="H34" s="5"/>
      <c r="I34" s="51"/>
      <c r="J34" s="5"/>
      <c r="K34" s="5"/>
      <c r="L34" s="51"/>
      <c r="M34" s="5"/>
      <c r="N34" s="5"/>
      <c r="O34" s="51"/>
      <c r="P34" s="5"/>
      <c r="Q34" s="51"/>
      <c r="R34" s="51"/>
      <c r="S34" s="5"/>
      <c r="T34" s="5"/>
      <c r="U34" s="51"/>
      <c r="V34" s="5"/>
      <c r="W34" s="5"/>
      <c r="X34" s="51"/>
      <c r="Y34" s="5"/>
      <c r="Z34" s="5"/>
      <c r="AA34" s="51"/>
      <c r="AB34" s="5"/>
      <c r="AC34" s="51"/>
      <c r="AD34" s="51"/>
      <c r="AE34" s="5"/>
      <c r="AF34" s="5"/>
      <c r="AG34" s="51"/>
      <c r="AH34" s="5"/>
      <c r="AI34" s="5"/>
      <c r="AJ34" s="51"/>
      <c r="AK34" s="5"/>
      <c r="AL34" s="5"/>
      <c r="AM34" s="50"/>
      <c r="AN34" s="36"/>
      <c r="AO34" s="51"/>
      <c r="AP34" s="51"/>
      <c r="AQ34" s="5"/>
      <c r="AR34" s="5"/>
      <c r="AS34" s="51"/>
      <c r="AT34" s="5"/>
      <c r="AU34" s="5"/>
      <c r="AV34" s="51"/>
      <c r="AW34" s="5"/>
      <c r="AX34" s="5"/>
      <c r="AY34" s="51"/>
      <c r="AZ34" s="36"/>
      <c r="BA34" s="51"/>
      <c r="BB34" s="51"/>
      <c r="BC34" s="5"/>
      <c r="BD34" s="5"/>
      <c r="BE34" s="50"/>
      <c r="BF34" s="5"/>
      <c r="BG34" s="5"/>
      <c r="BH34" s="50"/>
      <c r="BI34" s="5"/>
      <c r="BJ34" s="5"/>
      <c r="BK34" s="51"/>
      <c r="BL34" s="36"/>
      <c r="BM34" s="5"/>
      <c r="BN34" s="50"/>
      <c r="BO34" s="5"/>
      <c r="BP34" s="5"/>
      <c r="BQ34" s="50"/>
      <c r="BR34" s="5"/>
      <c r="BS34" s="5"/>
      <c r="BT34" s="50"/>
      <c r="BU34" s="5"/>
    </row>
    <row r="35" spans="1:73" ht="21" customHeight="1" x14ac:dyDescent="0.2">
      <c r="A35" s="2" t="s">
        <v>93</v>
      </c>
    </row>
    <row r="36" spans="1:73" s="49" customFormat="1" ht="21" customHeight="1" x14ac:dyDescent="0.2">
      <c r="A36" s="2" t="s">
        <v>92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29">
    <mergeCell ref="AS4:AS5"/>
    <mergeCell ref="AV4:AV5"/>
    <mergeCell ref="BT4:BT5"/>
    <mergeCell ref="BB4:BB5"/>
    <mergeCell ref="BE4:BE5"/>
    <mergeCell ref="BH4:BH5"/>
    <mergeCell ref="BK4:BK5"/>
    <mergeCell ref="BN4:BN5"/>
    <mergeCell ref="BQ4:BQ5"/>
    <mergeCell ref="AY4:AY5"/>
    <mergeCell ref="R4:R5"/>
    <mergeCell ref="U4:U5"/>
    <mergeCell ref="X4:X5"/>
    <mergeCell ref="AA4:AA5"/>
    <mergeCell ref="AD4:AD5"/>
    <mergeCell ref="AG4:AG5"/>
    <mergeCell ref="AJ4:AJ5"/>
    <mergeCell ref="AM4:AM5"/>
    <mergeCell ref="AP4:AP5"/>
    <mergeCell ref="A2:BL2"/>
    <mergeCell ref="AL3:AN3"/>
    <mergeCell ref="AX3:AZ3"/>
    <mergeCell ref="BJ3:BL3"/>
    <mergeCell ref="A4:A5"/>
    <mergeCell ref="C4:C5"/>
    <mergeCell ref="F4:F5"/>
    <mergeCell ref="I4:I5"/>
    <mergeCell ref="L4:L5"/>
    <mergeCell ref="O4:O5"/>
  </mergeCells>
  <phoneticPr fontId="3"/>
  <printOptions horizontalCentered="1"/>
  <pageMargins left="0.70866141732283472" right="0.59055118110236227" top="0.59055118110236227" bottom="0.98425196850393704" header="0.51181102362204722" footer="0.51181102362204722"/>
  <pageSetup paperSize="9" scale="98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10752-CFCE-4627-80A7-A915F1385B66}">
  <sheetPr>
    <tabColor rgb="FFFFC000"/>
  </sheetPr>
  <dimension ref="A1:P37"/>
  <sheetViews>
    <sheetView view="pageBreakPreview" zoomScaleNormal="100" zoomScaleSheetLayoutView="100" workbookViewId="0"/>
  </sheetViews>
  <sheetFormatPr defaultColWidth="9.88671875" defaultRowHeight="13.2" x14ac:dyDescent="0.2"/>
  <cols>
    <col min="1" max="1" width="11.88671875" style="74" customWidth="1"/>
    <col min="2" max="2" width="9.88671875" style="74"/>
    <col min="3" max="10" width="8.109375" style="74" customWidth="1"/>
    <col min="11" max="16384" width="9.88671875" style="74"/>
  </cols>
  <sheetData>
    <row r="1" spans="1:16" ht="24.9" customHeight="1" x14ac:dyDescent="0.2"/>
    <row r="2" spans="1:16" ht="24.9" customHeight="1" x14ac:dyDescent="0.2">
      <c r="A2" s="94" t="s">
        <v>147</v>
      </c>
      <c r="B2" s="94"/>
      <c r="C2" s="94"/>
      <c r="D2" s="94"/>
      <c r="E2" s="94"/>
      <c r="F2" s="94"/>
      <c r="G2" s="94"/>
      <c r="H2" s="94"/>
      <c r="I2" s="94"/>
      <c r="J2" s="94"/>
      <c r="K2" s="93"/>
      <c r="L2" s="93"/>
      <c r="M2" s="93"/>
      <c r="N2" s="93"/>
      <c r="O2" s="93"/>
      <c r="P2" s="93"/>
    </row>
    <row r="3" spans="1:16" ht="13.8" thickBot="1" x14ac:dyDescent="0.25">
      <c r="A3" s="74" t="s">
        <v>137</v>
      </c>
      <c r="J3" s="86" t="s">
        <v>146</v>
      </c>
    </row>
    <row r="4" spans="1:16" ht="21.75" customHeight="1" x14ac:dyDescent="0.2">
      <c r="A4" s="92" t="s">
        <v>145</v>
      </c>
      <c r="B4" s="91" t="s">
        <v>25</v>
      </c>
      <c r="C4" s="91" t="s">
        <v>75</v>
      </c>
      <c r="D4" s="91" t="s">
        <v>74</v>
      </c>
      <c r="E4" s="91" t="s">
        <v>73</v>
      </c>
      <c r="F4" s="91" t="s">
        <v>72</v>
      </c>
      <c r="G4" s="91" t="s">
        <v>71</v>
      </c>
      <c r="H4" s="91" t="s">
        <v>68</v>
      </c>
      <c r="I4" s="91" t="s">
        <v>144</v>
      </c>
      <c r="J4" s="91" t="s">
        <v>143</v>
      </c>
    </row>
    <row r="5" spans="1:16" ht="21.75" customHeight="1" x14ac:dyDescent="0.2">
      <c r="A5" s="90"/>
      <c r="B5" s="89"/>
      <c r="C5" s="89"/>
      <c r="D5" s="89"/>
      <c r="E5" s="89"/>
      <c r="F5" s="89"/>
      <c r="G5" s="89"/>
      <c r="H5" s="89"/>
      <c r="I5" s="89"/>
      <c r="J5" s="89"/>
    </row>
    <row r="6" spans="1:16" ht="12" customHeight="1" x14ac:dyDescent="0.2">
      <c r="B6" s="88"/>
      <c r="C6" s="87"/>
      <c r="D6" s="87"/>
      <c r="E6" s="87"/>
      <c r="F6" s="87"/>
      <c r="G6" s="87"/>
      <c r="H6" s="87"/>
      <c r="I6" s="87"/>
      <c r="J6" s="87"/>
    </row>
    <row r="7" spans="1:16" ht="23.25" customHeight="1" x14ac:dyDescent="0.2">
      <c r="A7" s="75" t="s">
        <v>142</v>
      </c>
      <c r="B7" s="84">
        <v>23247</v>
      </c>
      <c r="C7" s="83">
        <v>7245</v>
      </c>
      <c r="D7" s="83">
        <v>2958</v>
      </c>
      <c r="E7" s="83">
        <v>1411</v>
      </c>
      <c r="F7" s="83">
        <v>1382</v>
      </c>
      <c r="G7" s="83">
        <v>656</v>
      </c>
      <c r="H7" s="83">
        <v>826</v>
      </c>
      <c r="I7" s="83">
        <v>4617</v>
      </c>
      <c r="J7" s="83">
        <v>4152</v>
      </c>
    </row>
    <row r="8" spans="1:16" ht="23.25" customHeight="1" x14ac:dyDescent="0.2">
      <c r="A8" s="86" t="s">
        <v>123</v>
      </c>
      <c r="B8" s="84">
        <v>466</v>
      </c>
      <c r="C8" s="83">
        <v>179</v>
      </c>
      <c r="D8" s="83">
        <v>80</v>
      </c>
      <c r="E8" s="83">
        <v>30</v>
      </c>
      <c r="F8" s="83">
        <v>14</v>
      </c>
      <c r="G8" s="83">
        <v>11</v>
      </c>
      <c r="H8" s="83">
        <v>13</v>
      </c>
      <c r="I8" s="83">
        <v>75</v>
      </c>
      <c r="J8" s="83">
        <v>64</v>
      </c>
    </row>
    <row r="9" spans="1:16" ht="23.25" customHeight="1" x14ac:dyDescent="0.2">
      <c r="A9" s="86" t="s">
        <v>122</v>
      </c>
      <c r="B9" s="84">
        <v>643</v>
      </c>
      <c r="C9" s="83">
        <v>248</v>
      </c>
      <c r="D9" s="83">
        <v>81</v>
      </c>
      <c r="E9" s="83">
        <v>24</v>
      </c>
      <c r="F9" s="83">
        <v>27</v>
      </c>
      <c r="G9" s="83">
        <v>8</v>
      </c>
      <c r="H9" s="83">
        <v>26</v>
      </c>
      <c r="I9" s="83">
        <v>133</v>
      </c>
      <c r="J9" s="83">
        <v>96</v>
      </c>
    </row>
    <row r="10" spans="1:16" ht="23.25" customHeight="1" x14ac:dyDescent="0.2">
      <c r="A10" s="86" t="s">
        <v>121</v>
      </c>
      <c r="B10" s="84">
        <v>854</v>
      </c>
      <c r="C10" s="83">
        <v>367</v>
      </c>
      <c r="D10" s="83">
        <v>90</v>
      </c>
      <c r="E10" s="83">
        <v>17</v>
      </c>
      <c r="F10" s="83">
        <v>25</v>
      </c>
      <c r="G10" s="83">
        <v>10</v>
      </c>
      <c r="H10" s="83">
        <v>41</v>
      </c>
      <c r="I10" s="83">
        <v>178</v>
      </c>
      <c r="J10" s="83">
        <v>126</v>
      </c>
    </row>
    <row r="11" spans="1:16" ht="23.25" customHeight="1" x14ac:dyDescent="0.2">
      <c r="A11" s="86" t="s">
        <v>120</v>
      </c>
      <c r="B11" s="84">
        <v>784</v>
      </c>
      <c r="C11" s="83">
        <v>304</v>
      </c>
      <c r="D11" s="83">
        <v>117</v>
      </c>
      <c r="E11" s="83">
        <v>19</v>
      </c>
      <c r="F11" s="83">
        <v>32</v>
      </c>
      <c r="G11" s="83">
        <v>26</v>
      </c>
      <c r="H11" s="83">
        <v>29</v>
      </c>
      <c r="I11" s="83">
        <v>164</v>
      </c>
      <c r="J11" s="83">
        <v>93</v>
      </c>
    </row>
    <row r="12" spans="1:16" ht="23.25" customHeight="1" x14ac:dyDescent="0.2">
      <c r="A12" s="86" t="s">
        <v>119</v>
      </c>
      <c r="B12" s="84">
        <v>743</v>
      </c>
      <c r="C12" s="83">
        <v>266</v>
      </c>
      <c r="D12" s="83">
        <v>88</v>
      </c>
      <c r="E12" s="83">
        <v>120</v>
      </c>
      <c r="F12" s="83">
        <v>22</v>
      </c>
      <c r="G12" s="83">
        <v>9</v>
      </c>
      <c r="H12" s="83">
        <v>11</v>
      </c>
      <c r="I12" s="83">
        <v>138</v>
      </c>
      <c r="J12" s="83">
        <v>89</v>
      </c>
    </row>
    <row r="13" spans="1:16" ht="23.25" customHeight="1" x14ac:dyDescent="0.2">
      <c r="A13" s="86" t="s">
        <v>118</v>
      </c>
      <c r="B13" s="84">
        <v>795</v>
      </c>
      <c r="C13" s="83">
        <v>258</v>
      </c>
      <c r="D13" s="83">
        <v>106</v>
      </c>
      <c r="E13" s="83">
        <v>146</v>
      </c>
      <c r="F13" s="83">
        <v>35</v>
      </c>
      <c r="G13" s="83">
        <v>24</v>
      </c>
      <c r="H13" s="83">
        <v>18</v>
      </c>
      <c r="I13" s="83">
        <v>96</v>
      </c>
      <c r="J13" s="83">
        <v>112</v>
      </c>
    </row>
    <row r="14" spans="1:16" ht="23.25" customHeight="1" x14ac:dyDescent="0.2">
      <c r="A14" s="86" t="s">
        <v>117</v>
      </c>
      <c r="B14" s="84">
        <v>787</v>
      </c>
      <c r="C14" s="83">
        <v>275</v>
      </c>
      <c r="D14" s="83">
        <v>93</v>
      </c>
      <c r="E14" s="83">
        <v>117</v>
      </c>
      <c r="F14" s="83">
        <v>34</v>
      </c>
      <c r="G14" s="83">
        <v>11</v>
      </c>
      <c r="H14" s="83">
        <v>27</v>
      </c>
      <c r="I14" s="83">
        <v>116</v>
      </c>
      <c r="J14" s="83">
        <v>114</v>
      </c>
    </row>
    <row r="15" spans="1:16" ht="23.25" customHeight="1" x14ac:dyDescent="0.2">
      <c r="A15" s="86" t="s">
        <v>116</v>
      </c>
      <c r="B15" s="84">
        <v>1001</v>
      </c>
      <c r="C15" s="83">
        <v>367</v>
      </c>
      <c r="D15" s="83">
        <v>132</v>
      </c>
      <c r="E15" s="83">
        <v>119</v>
      </c>
      <c r="F15" s="83">
        <v>47</v>
      </c>
      <c r="G15" s="83">
        <v>18</v>
      </c>
      <c r="H15" s="83">
        <v>32</v>
      </c>
      <c r="I15" s="83">
        <v>142</v>
      </c>
      <c r="J15" s="83">
        <v>144</v>
      </c>
    </row>
    <row r="16" spans="1:16" ht="23.25" customHeight="1" x14ac:dyDescent="0.2">
      <c r="A16" s="86" t="s">
        <v>115</v>
      </c>
      <c r="B16" s="84">
        <v>1214</v>
      </c>
      <c r="C16" s="83">
        <v>410</v>
      </c>
      <c r="D16" s="83">
        <v>145</v>
      </c>
      <c r="E16" s="83">
        <v>103</v>
      </c>
      <c r="F16" s="83">
        <v>67</v>
      </c>
      <c r="G16" s="83">
        <v>20</v>
      </c>
      <c r="H16" s="83">
        <v>43</v>
      </c>
      <c r="I16" s="83">
        <v>242</v>
      </c>
      <c r="J16" s="83">
        <v>184</v>
      </c>
    </row>
    <row r="17" spans="1:10" ht="23.25" customHeight="1" x14ac:dyDescent="0.2">
      <c r="A17" s="86" t="s">
        <v>114</v>
      </c>
      <c r="B17" s="84">
        <v>1455</v>
      </c>
      <c r="C17" s="83">
        <v>479</v>
      </c>
      <c r="D17" s="83">
        <v>184</v>
      </c>
      <c r="E17" s="83">
        <v>130</v>
      </c>
      <c r="F17" s="83">
        <v>58</v>
      </c>
      <c r="G17" s="83">
        <v>37</v>
      </c>
      <c r="H17" s="83">
        <v>43</v>
      </c>
      <c r="I17" s="83">
        <v>284</v>
      </c>
      <c r="J17" s="83">
        <v>240</v>
      </c>
    </row>
    <row r="18" spans="1:10" ht="23.25" customHeight="1" x14ac:dyDescent="0.2">
      <c r="A18" s="86" t="s">
        <v>113</v>
      </c>
      <c r="B18" s="84">
        <v>1368</v>
      </c>
      <c r="C18" s="83">
        <v>468</v>
      </c>
      <c r="D18" s="83">
        <v>180</v>
      </c>
      <c r="E18" s="83">
        <v>84</v>
      </c>
      <c r="F18" s="83">
        <v>79</v>
      </c>
      <c r="G18" s="83">
        <v>33</v>
      </c>
      <c r="H18" s="83">
        <v>40</v>
      </c>
      <c r="I18" s="83">
        <v>257</v>
      </c>
      <c r="J18" s="83">
        <v>227</v>
      </c>
    </row>
    <row r="19" spans="1:10" ht="23.25" customHeight="1" x14ac:dyDescent="0.2">
      <c r="A19" s="86" t="s">
        <v>112</v>
      </c>
      <c r="B19" s="84">
        <v>1496</v>
      </c>
      <c r="C19" s="83">
        <v>521</v>
      </c>
      <c r="D19" s="83">
        <v>189</v>
      </c>
      <c r="E19" s="83">
        <v>98</v>
      </c>
      <c r="F19" s="83">
        <v>87</v>
      </c>
      <c r="G19" s="83">
        <v>39</v>
      </c>
      <c r="H19" s="83">
        <v>43</v>
      </c>
      <c r="I19" s="83">
        <v>239</v>
      </c>
      <c r="J19" s="83">
        <v>280</v>
      </c>
    </row>
    <row r="20" spans="1:10" ht="23.25" customHeight="1" x14ac:dyDescent="0.2">
      <c r="A20" s="86" t="s">
        <v>111</v>
      </c>
      <c r="B20" s="84">
        <v>1659</v>
      </c>
      <c r="C20" s="83">
        <v>486</v>
      </c>
      <c r="D20" s="83">
        <v>211</v>
      </c>
      <c r="E20" s="83">
        <v>80</v>
      </c>
      <c r="F20" s="83">
        <v>118</v>
      </c>
      <c r="G20" s="83">
        <v>54</v>
      </c>
      <c r="H20" s="83">
        <v>81</v>
      </c>
      <c r="I20" s="83">
        <v>333</v>
      </c>
      <c r="J20" s="83">
        <v>296</v>
      </c>
    </row>
    <row r="21" spans="1:10" ht="23.25" customHeight="1" x14ac:dyDescent="0.2">
      <c r="A21" s="86" t="s">
        <v>110</v>
      </c>
      <c r="B21" s="84">
        <v>2198</v>
      </c>
      <c r="C21" s="83">
        <v>602</v>
      </c>
      <c r="D21" s="83">
        <v>283</v>
      </c>
      <c r="E21" s="83">
        <v>85</v>
      </c>
      <c r="F21" s="83">
        <v>153</v>
      </c>
      <c r="G21" s="83">
        <v>77</v>
      </c>
      <c r="H21" s="83">
        <v>95</v>
      </c>
      <c r="I21" s="83">
        <v>436</v>
      </c>
      <c r="J21" s="83">
        <v>467</v>
      </c>
    </row>
    <row r="22" spans="1:10" ht="23.25" customHeight="1" x14ac:dyDescent="0.2">
      <c r="A22" s="86" t="s">
        <v>109</v>
      </c>
      <c r="B22" s="84">
        <v>2428</v>
      </c>
      <c r="C22" s="83">
        <v>639</v>
      </c>
      <c r="D22" s="83">
        <v>288</v>
      </c>
      <c r="E22" s="83">
        <v>93</v>
      </c>
      <c r="F22" s="83">
        <v>159</v>
      </c>
      <c r="G22" s="83">
        <v>99</v>
      </c>
      <c r="H22" s="83">
        <v>101</v>
      </c>
      <c r="I22" s="83">
        <v>521</v>
      </c>
      <c r="J22" s="83">
        <v>528</v>
      </c>
    </row>
    <row r="23" spans="1:10" ht="23.25" customHeight="1" x14ac:dyDescent="0.2">
      <c r="A23" s="86" t="s">
        <v>108</v>
      </c>
      <c r="B23" s="84">
        <v>1735</v>
      </c>
      <c r="C23" s="83">
        <v>469</v>
      </c>
      <c r="D23" s="83">
        <v>229</v>
      </c>
      <c r="E23" s="83">
        <v>48</v>
      </c>
      <c r="F23" s="83">
        <v>123</v>
      </c>
      <c r="G23" s="83">
        <v>69</v>
      </c>
      <c r="H23" s="83">
        <v>57</v>
      </c>
      <c r="I23" s="83">
        <v>395</v>
      </c>
      <c r="J23" s="83">
        <v>345</v>
      </c>
    </row>
    <row r="24" spans="1:10" ht="23.25" customHeight="1" x14ac:dyDescent="0.2">
      <c r="A24" s="85" t="s">
        <v>107</v>
      </c>
      <c r="B24" s="84">
        <v>1499</v>
      </c>
      <c r="C24" s="83">
        <v>400</v>
      </c>
      <c r="D24" s="74">
        <v>195</v>
      </c>
      <c r="E24" s="83">
        <v>52</v>
      </c>
      <c r="F24" s="83">
        <v>107</v>
      </c>
      <c r="G24" s="83">
        <v>47</v>
      </c>
      <c r="H24" s="83">
        <v>52</v>
      </c>
      <c r="I24" s="83">
        <v>316</v>
      </c>
      <c r="J24" s="83">
        <v>330</v>
      </c>
    </row>
    <row r="25" spans="1:10" ht="23.25" customHeight="1" x14ac:dyDescent="0.2">
      <c r="A25" s="85" t="s">
        <v>106</v>
      </c>
      <c r="B25" s="84">
        <v>1167</v>
      </c>
      <c r="C25" s="83">
        <v>267</v>
      </c>
      <c r="D25" s="83">
        <v>154</v>
      </c>
      <c r="E25" s="83">
        <v>33</v>
      </c>
      <c r="F25" s="83">
        <v>104</v>
      </c>
      <c r="G25" s="83">
        <v>42</v>
      </c>
      <c r="H25" s="83">
        <v>42</v>
      </c>
      <c r="I25" s="83">
        <v>295</v>
      </c>
      <c r="J25" s="83">
        <v>230</v>
      </c>
    </row>
    <row r="26" spans="1:10" ht="23.25" customHeight="1" x14ac:dyDescent="0.2">
      <c r="A26" s="85" t="s">
        <v>105</v>
      </c>
      <c r="B26" s="84">
        <v>655</v>
      </c>
      <c r="C26" s="83">
        <v>133</v>
      </c>
      <c r="D26" s="83">
        <v>81</v>
      </c>
      <c r="E26" s="83">
        <v>12</v>
      </c>
      <c r="F26" s="83">
        <v>69</v>
      </c>
      <c r="G26" s="83">
        <v>17</v>
      </c>
      <c r="H26" s="83">
        <v>24</v>
      </c>
      <c r="I26" s="83">
        <v>179</v>
      </c>
      <c r="J26" s="83">
        <v>140</v>
      </c>
    </row>
    <row r="27" spans="1:10" ht="23.25" customHeight="1" x14ac:dyDescent="0.2">
      <c r="A27" s="85" t="s">
        <v>141</v>
      </c>
      <c r="B27" s="84">
        <v>194</v>
      </c>
      <c r="C27" s="83">
        <v>37</v>
      </c>
      <c r="D27" s="83">
        <v>24</v>
      </c>
      <c r="E27" s="83">
        <v>1</v>
      </c>
      <c r="F27" s="83">
        <v>20</v>
      </c>
      <c r="G27" s="83">
        <v>4</v>
      </c>
      <c r="H27" s="83">
        <v>7</v>
      </c>
      <c r="I27" s="83">
        <v>60</v>
      </c>
      <c r="J27" s="83">
        <v>41</v>
      </c>
    </row>
    <row r="28" spans="1:10" ht="23.25" customHeight="1" x14ac:dyDescent="0.2">
      <c r="A28" s="85" t="s">
        <v>140</v>
      </c>
      <c r="B28" s="84">
        <v>22</v>
      </c>
      <c r="C28" s="82">
        <v>12</v>
      </c>
      <c r="D28" s="83">
        <v>1</v>
      </c>
      <c r="E28" s="82" t="s">
        <v>139</v>
      </c>
      <c r="F28" s="82">
        <v>2</v>
      </c>
      <c r="G28" s="82" t="s">
        <v>139</v>
      </c>
      <c r="H28" s="82" t="s">
        <v>139</v>
      </c>
      <c r="I28" s="83">
        <v>2</v>
      </c>
      <c r="J28" s="83">
        <v>5</v>
      </c>
    </row>
    <row r="29" spans="1:10" ht="23.25" customHeight="1" x14ac:dyDescent="0.2">
      <c r="A29" s="85" t="s">
        <v>100</v>
      </c>
      <c r="B29" s="84">
        <v>84</v>
      </c>
      <c r="C29" s="82">
        <v>58</v>
      </c>
      <c r="D29" s="83">
        <v>7</v>
      </c>
      <c r="E29" s="82" t="s">
        <v>139</v>
      </c>
      <c r="F29" s="82" t="s">
        <v>139</v>
      </c>
      <c r="G29" s="82">
        <v>1</v>
      </c>
      <c r="H29" s="82">
        <v>1</v>
      </c>
      <c r="I29" s="82">
        <v>16</v>
      </c>
      <c r="J29" s="82">
        <v>1</v>
      </c>
    </row>
    <row r="30" spans="1:10" ht="23.25" customHeight="1" x14ac:dyDescent="0.2">
      <c r="A30" s="59" t="s">
        <v>99</v>
      </c>
      <c r="B30" s="84"/>
      <c r="C30" s="82"/>
      <c r="D30" s="83"/>
      <c r="E30" s="82"/>
      <c r="F30" s="82"/>
      <c r="G30" s="82"/>
      <c r="H30" s="82"/>
      <c r="I30" s="82"/>
      <c r="J30" s="82"/>
    </row>
    <row r="31" spans="1:10" ht="23.25" customHeight="1" x14ac:dyDescent="0.2">
      <c r="A31" s="57" t="s">
        <v>98</v>
      </c>
      <c r="B31" s="81">
        <f>(SUM(B8:B10)/B7)*100</f>
        <v>8.4441003140190141</v>
      </c>
      <c r="C31" s="80">
        <f>(SUM(C8:C10)/C7)*100</f>
        <v>10.95928226363009</v>
      </c>
      <c r="D31" s="80">
        <f>(SUM(D8:D10)/D7)*100</f>
        <v>8.4854631507775533</v>
      </c>
      <c r="E31" s="80">
        <f>(SUM(E8:E10)/E7)*100</f>
        <v>5.0318922749822823</v>
      </c>
      <c r="F31" s="80">
        <f>(SUM(F8:F10)/F7)*100</f>
        <v>4.7756874095513746</v>
      </c>
      <c r="G31" s="80">
        <f>(SUM(G8:G10)/G7)*100</f>
        <v>4.4207317073170733</v>
      </c>
      <c r="H31" s="80">
        <f>(SUM(H8:H10)/H7)*100</f>
        <v>9.6852300242130749</v>
      </c>
      <c r="I31" s="80">
        <f>(SUM(I8:I10)/I7)*100</f>
        <v>8.3604071908165469</v>
      </c>
      <c r="J31" s="80">
        <f>(SUM(J8:J10)/J7)*100</f>
        <v>6.8882466281310215</v>
      </c>
    </row>
    <row r="32" spans="1:10" ht="23.25" customHeight="1" x14ac:dyDescent="0.2">
      <c r="A32" s="57" t="s">
        <v>97</v>
      </c>
      <c r="B32" s="81">
        <f>(SUM(B11:B20)/B7)*100</f>
        <v>48.617025852798214</v>
      </c>
      <c r="C32" s="80">
        <f>(SUM(C11:C20)/C7)*100</f>
        <v>52.919254658385093</v>
      </c>
      <c r="D32" s="80">
        <f>(SUM(D11:D20)/D7)*100</f>
        <v>48.850574712643677</v>
      </c>
      <c r="E32" s="80">
        <f>(SUM(E11:E20)/E7)*100</f>
        <v>72.005669737774625</v>
      </c>
      <c r="F32" s="80">
        <f>(SUM(F11:F20)/F7)*100</f>
        <v>41.895803183791607</v>
      </c>
      <c r="G32" s="80">
        <f>(SUM(G11:G20)/G7)*100</f>
        <v>41.310975609756099</v>
      </c>
      <c r="H32" s="80">
        <f>(SUM(H11:H20)/H7)*100</f>
        <v>44.430992736077478</v>
      </c>
      <c r="I32" s="80">
        <f>(SUM(I11:I20)/I7)*100</f>
        <v>43.556421918995021</v>
      </c>
      <c r="J32" s="80">
        <f>(SUM(J11:J20)/J7)*100</f>
        <v>42.846820809248555</v>
      </c>
    </row>
    <row r="33" spans="1:10" ht="23.25" customHeight="1" x14ac:dyDescent="0.2">
      <c r="A33" s="57" t="s">
        <v>96</v>
      </c>
      <c r="B33" s="81">
        <f>(SUM(B21:B28)/B7)*100</f>
        <v>42.577536886479976</v>
      </c>
      <c r="C33" s="80">
        <f>(SUM(C21:C28)/C7)*100</f>
        <v>35.320910973084885</v>
      </c>
      <c r="D33" s="80">
        <f>(SUM(D21:D28)/D7)*100</f>
        <v>42.427315753887761</v>
      </c>
      <c r="E33" s="80">
        <f>(SUM(E21:E28)/E7)*100</f>
        <v>22.962437987243089</v>
      </c>
      <c r="F33" s="80">
        <f>(SUM(F21:F28)/F7)*100</f>
        <v>53.32850940665702</v>
      </c>
      <c r="G33" s="80">
        <f>(SUM(G21:G28)/G7)*100</f>
        <v>54.115853658536587</v>
      </c>
      <c r="H33" s="80">
        <f>(SUM(H21:H28)/H7)*100</f>
        <v>45.762711864406782</v>
      </c>
      <c r="I33" s="80">
        <f>(SUM(I21:I28)/I7)*100</f>
        <v>47.736625514403293</v>
      </c>
      <c r="J33" s="80">
        <f>(SUM(J21:J28)/J7)*100</f>
        <v>50.240847784200383</v>
      </c>
    </row>
    <row r="34" spans="1:10" ht="12" customHeight="1" thickBot="1" x14ac:dyDescent="0.25">
      <c r="A34" s="79"/>
      <c r="B34" s="78"/>
      <c r="C34" s="77"/>
      <c r="D34" s="77"/>
      <c r="E34" s="77"/>
      <c r="F34" s="77"/>
      <c r="G34" s="77"/>
      <c r="H34" s="77"/>
      <c r="I34" s="77"/>
      <c r="J34" s="77"/>
    </row>
    <row r="35" spans="1:10" ht="21" customHeight="1" x14ac:dyDescent="0.2">
      <c r="A35" s="76" t="s">
        <v>93</v>
      </c>
    </row>
    <row r="37" spans="1:10" x14ac:dyDescent="0.2">
      <c r="C37" s="75"/>
    </row>
  </sheetData>
  <mergeCells count="11">
    <mergeCell ref="I4:I5"/>
    <mergeCell ref="J4:J5"/>
    <mergeCell ref="A2:J2"/>
    <mergeCell ref="A4:A5"/>
    <mergeCell ref="B4:B5"/>
    <mergeCell ref="C4:C5"/>
    <mergeCell ref="D4:D5"/>
    <mergeCell ref="E4:E5"/>
    <mergeCell ref="F4:F5"/>
    <mergeCell ref="G4:G5"/>
    <mergeCell ref="H4:H5"/>
  </mergeCells>
  <phoneticPr fontId="3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84DE5-4889-4CD0-AA2E-EF11ACB0A689}">
  <sheetPr>
    <tabColor rgb="FFFFC000"/>
  </sheetPr>
  <dimension ref="A1:AD39"/>
  <sheetViews>
    <sheetView view="pageBreakPreview" zoomScaleNormal="100" zoomScaleSheetLayoutView="100" workbookViewId="0"/>
  </sheetViews>
  <sheetFormatPr defaultColWidth="3.21875" defaultRowHeight="13.2" outlineLevelRow="1" x14ac:dyDescent="0.2"/>
  <cols>
    <col min="1" max="3" width="2.88671875" style="1" customWidth="1"/>
    <col min="4" max="27" width="3.21875" style="1" customWidth="1"/>
    <col min="28" max="28" width="3.21875" style="1"/>
    <col min="29" max="29" width="3.44140625" style="1" bestFit="1" customWidth="1"/>
    <col min="30" max="30" width="3.21875" style="1"/>
    <col min="31" max="31" width="6.21875" style="1" bestFit="1" customWidth="1"/>
    <col min="32" max="63" width="3.21875" style="1"/>
    <col min="64" max="65" width="3.77734375" style="1" customWidth="1"/>
    <col min="66" max="16384" width="3.21875" style="1"/>
  </cols>
  <sheetData>
    <row r="1" spans="1:30" ht="24.9" customHeight="1" x14ac:dyDescent="0.2"/>
    <row r="2" spans="1:30" ht="24.9" customHeight="1" x14ac:dyDescent="0.15">
      <c r="A2" s="26" t="s">
        <v>184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D2" s="130" t="s">
        <v>183</v>
      </c>
    </row>
    <row r="3" spans="1:30" ht="13.8" thickBot="1" x14ac:dyDescent="0.25">
      <c r="A3" s="1" t="s">
        <v>137</v>
      </c>
      <c r="AD3" s="1" t="s">
        <v>182</v>
      </c>
    </row>
    <row r="4" spans="1:30" ht="27.9" customHeight="1" x14ac:dyDescent="0.2">
      <c r="A4" s="69" t="s">
        <v>181</v>
      </c>
      <c r="B4" s="69"/>
      <c r="C4" s="129"/>
      <c r="D4" s="43" t="s">
        <v>180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23"/>
      <c r="S4" s="43" t="s">
        <v>179</v>
      </c>
      <c r="T4" s="128"/>
      <c r="U4" s="128"/>
      <c r="V4" s="128"/>
      <c r="W4" s="128"/>
      <c r="X4" s="128"/>
      <c r="Y4" s="128"/>
      <c r="Z4" s="128"/>
      <c r="AA4" s="128"/>
    </row>
    <row r="5" spans="1:30" ht="27.9" customHeight="1" x14ac:dyDescent="0.2">
      <c r="A5" s="103"/>
      <c r="B5" s="103"/>
      <c r="C5" s="102"/>
      <c r="D5" s="120" t="s">
        <v>178</v>
      </c>
      <c r="E5" s="127"/>
      <c r="F5" s="127"/>
      <c r="G5" s="127"/>
      <c r="H5" s="127"/>
      <c r="I5" s="18"/>
      <c r="J5" s="120" t="s">
        <v>177</v>
      </c>
      <c r="K5" s="127"/>
      <c r="L5" s="127"/>
      <c r="M5" s="127"/>
      <c r="N5" s="127"/>
      <c r="O5" s="18"/>
      <c r="P5" s="122" t="s">
        <v>176</v>
      </c>
      <c r="Q5" s="121"/>
      <c r="R5" s="126"/>
      <c r="S5" s="125" t="s">
        <v>175</v>
      </c>
      <c r="T5" s="124"/>
      <c r="U5" s="123"/>
      <c r="V5" s="125" t="s">
        <v>174</v>
      </c>
      <c r="W5" s="124"/>
      <c r="X5" s="123"/>
      <c r="Y5" s="122" t="s">
        <v>173</v>
      </c>
      <c r="Z5" s="121"/>
      <c r="AA5" s="121"/>
    </row>
    <row r="6" spans="1:30" ht="27.9" customHeight="1" x14ac:dyDescent="0.2">
      <c r="A6" s="66"/>
      <c r="B6" s="66"/>
      <c r="C6" s="117"/>
      <c r="D6" s="120" t="s">
        <v>172</v>
      </c>
      <c r="E6" s="18"/>
      <c r="F6" s="120" t="s">
        <v>24</v>
      </c>
      <c r="G6" s="18"/>
      <c r="H6" s="120" t="s">
        <v>23</v>
      </c>
      <c r="I6" s="18"/>
      <c r="J6" s="120" t="s">
        <v>172</v>
      </c>
      <c r="K6" s="18"/>
      <c r="L6" s="120" t="s">
        <v>24</v>
      </c>
      <c r="M6" s="18"/>
      <c r="N6" s="120" t="s">
        <v>23</v>
      </c>
      <c r="O6" s="18"/>
      <c r="P6" s="116"/>
      <c r="Q6" s="115"/>
      <c r="R6" s="119"/>
      <c r="S6" s="118"/>
      <c r="T6" s="66"/>
      <c r="U6" s="117"/>
      <c r="V6" s="118"/>
      <c r="W6" s="66"/>
      <c r="X6" s="117"/>
      <c r="Y6" s="116"/>
      <c r="Z6" s="115"/>
      <c r="AA6" s="115"/>
    </row>
    <row r="7" spans="1:30" ht="12" customHeight="1" x14ac:dyDescent="0.2">
      <c r="A7" s="34"/>
      <c r="B7" s="34"/>
      <c r="C7" s="40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114"/>
      <c r="Q7" s="114"/>
      <c r="R7" s="114"/>
      <c r="S7" s="34"/>
      <c r="T7" s="34"/>
      <c r="U7" s="34"/>
      <c r="V7" s="34"/>
      <c r="W7" s="34"/>
      <c r="X7" s="34"/>
      <c r="Y7" s="113"/>
      <c r="Z7" s="113"/>
      <c r="AA7" s="113"/>
    </row>
    <row r="8" spans="1:30" ht="27.9" hidden="1" customHeight="1" outlineLevel="1" x14ac:dyDescent="0.2">
      <c r="A8" s="103" t="s">
        <v>18</v>
      </c>
      <c r="B8" s="103"/>
      <c r="C8" s="102"/>
      <c r="D8" s="103">
        <f>H8+F8</f>
        <v>160</v>
      </c>
      <c r="E8" s="103"/>
      <c r="F8" s="103">
        <v>86</v>
      </c>
      <c r="G8" s="103"/>
      <c r="H8" s="103">
        <v>74</v>
      </c>
      <c r="I8" s="103"/>
      <c r="J8" s="103">
        <f>N8+L8</f>
        <v>444</v>
      </c>
      <c r="K8" s="103"/>
      <c r="L8" s="103">
        <v>220</v>
      </c>
      <c r="M8" s="103"/>
      <c r="N8" s="103">
        <v>224</v>
      </c>
      <c r="O8" s="103"/>
      <c r="P8" s="110">
        <f>D8-J8</f>
        <v>-284</v>
      </c>
      <c r="Q8" s="110"/>
      <c r="R8" s="110"/>
      <c r="S8" s="103">
        <v>744</v>
      </c>
      <c r="T8" s="103"/>
      <c r="U8" s="103"/>
      <c r="V8" s="103">
        <v>935</v>
      </c>
      <c r="W8" s="103"/>
      <c r="X8" s="103"/>
      <c r="Y8" s="110">
        <f>S8-V8</f>
        <v>-191</v>
      </c>
      <c r="Z8" s="110"/>
      <c r="AA8" s="110"/>
    </row>
    <row r="9" spans="1:30" ht="27.9" hidden="1" customHeight="1" outlineLevel="1" x14ac:dyDescent="0.2">
      <c r="A9" s="104" t="s">
        <v>171</v>
      </c>
      <c r="B9" s="104"/>
      <c r="C9" s="105"/>
      <c r="D9" s="103">
        <f>H9+F9</f>
        <v>155</v>
      </c>
      <c r="E9" s="103"/>
      <c r="F9" s="103">
        <v>93</v>
      </c>
      <c r="G9" s="103"/>
      <c r="H9" s="103">
        <v>62</v>
      </c>
      <c r="I9" s="103"/>
      <c r="J9" s="103">
        <f>N9+L9</f>
        <v>481</v>
      </c>
      <c r="K9" s="103"/>
      <c r="L9" s="103">
        <v>238</v>
      </c>
      <c r="M9" s="103"/>
      <c r="N9" s="103">
        <v>243</v>
      </c>
      <c r="O9" s="103"/>
      <c r="P9" s="110">
        <f>D9-J9</f>
        <v>-326</v>
      </c>
      <c r="Q9" s="110"/>
      <c r="R9" s="110"/>
      <c r="S9" s="103">
        <v>718</v>
      </c>
      <c r="T9" s="103"/>
      <c r="U9" s="103"/>
      <c r="V9" s="103">
        <v>876</v>
      </c>
      <c r="W9" s="103"/>
      <c r="X9" s="103"/>
      <c r="Y9" s="110">
        <f>S9-V9</f>
        <v>-158</v>
      </c>
      <c r="Z9" s="110"/>
      <c r="AA9" s="110"/>
    </row>
    <row r="10" spans="1:30" ht="27.9" hidden="1" customHeight="1" outlineLevel="1" x14ac:dyDescent="0.2">
      <c r="A10" s="104" t="s">
        <v>170</v>
      </c>
      <c r="B10" s="104"/>
      <c r="C10" s="105"/>
      <c r="D10" s="103">
        <v>145</v>
      </c>
      <c r="E10" s="103"/>
      <c r="F10" s="103">
        <v>79</v>
      </c>
      <c r="G10" s="103"/>
      <c r="H10" s="103">
        <v>66</v>
      </c>
      <c r="I10" s="103"/>
      <c r="J10" s="103">
        <v>460</v>
      </c>
      <c r="K10" s="103"/>
      <c r="L10" s="103">
        <v>222</v>
      </c>
      <c r="M10" s="103"/>
      <c r="N10" s="103">
        <v>238</v>
      </c>
      <c r="O10" s="103"/>
      <c r="P10" s="110">
        <v>-315</v>
      </c>
      <c r="Q10" s="110"/>
      <c r="R10" s="110"/>
      <c r="S10" s="103">
        <v>688</v>
      </c>
      <c r="T10" s="103"/>
      <c r="U10" s="103"/>
      <c r="V10" s="103">
        <v>860</v>
      </c>
      <c r="W10" s="103"/>
      <c r="X10" s="103"/>
      <c r="Y10" s="110">
        <v>-172</v>
      </c>
      <c r="Z10" s="110"/>
      <c r="AA10" s="110"/>
    </row>
    <row r="11" spans="1:30" ht="27.9" hidden="1" customHeight="1" outlineLevel="1" x14ac:dyDescent="0.2">
      <c r="A11" s="104" t="s">
        <v>169</v>
      </c>
      <c r="B11" s="104"/>
      <c r="C11" s="105"/>
      <c r="D11" s="103">
        <v>151</v>
      </c>
      <c r="E11" s="103"/>
      <c r="F11" s="103">
        <v>72</v>
      </c>
      <c r="G11" s="103"/>
      <c r="H11" s="103">
        <v>79</v>
      </c>
      <c r="I11" s="103"/>
      <c r="J11" s="103">
        <v>446</v>
      </c>
      <c r="K11" s="103"/>
      <c r="L11" s="103">
        <v>202</v>
      </c>
      <c r="M11" s="103"/>
      <c r="N11" s="103">
        <v>244</v>
      </c>
      <c r="O11" s="103"/>
      <c r="P11" s="110">
        <v>-295</v>
      </c>
      <c r="Q11" s="110"/>
      <c r="R11" s="110"/>
      <c r="S11" s="103">
        <v>693</v>
      </c>
      <c r="T11" s="103"/>
      <c r="U11" s="103"/>
      <c r="V11" s="103">
        <v>840</v>
      </c>
      <c r="W11" s="103"/>
      <c r="X11" s="103"/>
      <c r="Y11" s="110">
        <v>-147</v>
      </c>
      <c r="Z11" s="110"/>
      <c r="AA11" s="110"/>
    </row>
    <row r="12" spans="1:30" ht="27.9" hidden="1" customHeight="1" outlineLevel="1" x14ac:dyDescent="0.2">
      <c r="A12" s="104" t="s">
        <v>168</v>
      </c>
      <c r="B12" s="104"/>
      <c r="C12" s="105"/>
      <c r="D12" s="103">
        <v>106</v>
      </c>
      <c r="E12" s="103"/>
      <c r="F12" s="103">
        <v>64</v>
      </c>
      <c r="G12" s="103"/>
      <c r="H12" s="103">
        <v>42</v>
      </c>
      <c r="I12" s="103"/>
      <c r="J12" s="103">
        <v>461</v>
      </c>
      <c r="K12" s="103"/>
      <c r="L12" s="103">
        <v>237</v>
      </c>
      <c r="M12" s="103"/>
      <c r="N12" s="103">
        <v>224</v>
      </c>
      <c r="O12" s="103"/>
      <c r="P12" s="110">
        <v>-355</v>
      </c>
      <c r="Q12" s="110"/>
      <c r="R12" s="110"/>
      <c r="S12" s="103">
        <v>673</v>
      </c>
      <c r="T12" s="103"/>
      <c r="U12" s="103"/>
      <c r="V12" s="103">
        <v>847</v>
      </c>
      <c r="W12" s="103"/>
      <c r="X12" s="103"/>
      <c r="Y12" s="110">
        <v>-174</v>
      </c>
      <c r="Z12" s="110"/>
      <c r="AA12" s="110"/>
    </row>
    <row r="13" spans="1:30" s="109" customFormat="1" ht="27.9" hidden="1" customHeight="1" outlineLevel="1" x14ac:dyDescent="0.2">
      <c r="A13" s="104" t="s">
        <v>167</v>
      </c>
      <c r="B13" s="104"/>
      <c r="C13" s="105"/>
      <c r="D13" s="103">
        <v>135</v>
      </c>
      <c r="E13" s="103"/>
      <c r="F13" s="103">
        <v>81</v>
      </c>
      <c r="G13" s="103"/>
      <c r="H13" s="103">
        <v>54</v>
      </c>
      <c r="I13" s="103"/>
      <c r="J13" s="103">
        <v>444</v>
      </c>
      <c r="K13" s="103"/>
      <c r="L13" s="103">
        <v>209</v>
      </c>
      <c r="M13" s="103"/>
      <c r="N13" s="103">
        <v>235</v>
      </c>
      <c r="O13" s="103"/>
      <c r="P13" s="110">
        <v>-309</v>
      </c>
      <c r="Q13" s="110"/>
      <c r="R13" s="110"/>
      <c r="S13" s="103">
        <v>683</v>
      </c>
      <c r="T13" s="103"/>
      <c r="U13" s="103"/>
      <c r="V13" s="103">
        <v>916</v>
      </c>
      <c r="W13" s="103"/>
      <c r="X13" s="103"/>
      <c r="Y13" s="110">
        <v>-233</v>
      </c>
      <c r="Z13" s="110"/>
      <c r="AA13" s="110"/>
    </row>
    <row r="14" spans="1:30" s="109" customFormat="1" ht="39.75" hidden="1" customHeight="1" outlineLevel="1" x14ac:dyDescent="0.2">
      <c r="A14" s="104" t="s">
        <v>166</v>
      </c>
      <c r="B14" s="104"/>
      <c r="C14" s="105"/>
      <c r="D14" s="103">
        <v>113</v>
      </c>
      <c r="E14" s="103"/>
      <c r="F14" s="103">
        <v>60</v>
      </c>
      <c r="G14" s="103"/>
      <c r="H14" s="103">
        <v>53</v>
      </c>
      <c r="I14" s="103"/>
      <c r="J14" s="103">
        <v>436</v>
      </c>
      <c r="K14" s="103"/>
      <c r="L14" s="103">
        <v>220</v>
      </c>
      <c r="M14" s="103"/>
      <c r="N14" s="103">
        <v>216</v>
      </c>
      <c r="O14" s="103"/>
      <c r="P14" s="110">
        <v>-323</v>
      </c>
      <c r="Q14" s="110"/>
      <c r="R14" s="110"/>
      <c r="S14" s="103">
        <v>692</v>
      </c>
      <c r="T14" s="103"/>
      <c r="U14" s="103"/>
      <c r="V14" s="103">
        <v>834</v>
      </c>
      <c r="W14" s="103"/>
      <c r="X14" s="103"/>
      <c r="Y14" s="110">
        <v>-142</v>
      </c>
      <c r="Z14" s="110"/>
      <c r="AA14" s="110"/>
    </row>
    <row r="15" spans="1:30" s="109" customFormat="1" ht="39.75" hidden="1" customHeight="1" outlineLevel="1" x14ac:dyDescent="0.2">
      <c r="A15" s="104" t="s">
        <v>165</v>
      </c>
      <c r="B15" s="104"/>
      <c r="C15" s="105"/>
      <c r="D15" s="103">
        <v>110</v>
      </c>
      <c r="E15" s="103"/>
      <c r="F15" s="103">
        <v>56</v>
      </c>
      <c r="G15" s="103"/>
      <c r="H15" s="103">
        <v>54</v>
      </c>
      <c r="I15" s="103"/>
      <c r="J15" s="103">
        <v>444</v>
      </c>
      <c r="K15" s="103"/>
      <c r="L15" s="103">
        <v>221</v>
      </c>
      <c r="M15" s="103"/>
      <c r="N15" s="103">
        <v>223</v>
      </c>
      <c r="O15" s="103"/>
      <c r="P15" s="110">
        <v>-334</v>
      </c>
      <c r="Q15" s="110"/>
      <c r="R15" s="110"/>
      <c r="S15" s="103">
        <v>621</v>
      </c>
      <c r="T15" s="103"/>
      <c r="U15" s="103"/>
      <c r="V15" s="103">
        <v>798</v>
      </c>
      <c r="W15" s="103"/>
      <c r="X15" s="103"/>
      <c r="Y15" s="110">
        <v>-177</v>
      </c>
      <c r="Z15" s="110"/>
      <c r="AA15" s="110"/>
    </row>
    <row r="16" spans="1:30" s="109" customFormat="1" ht="39.75" hidden="1" customHeight="1" outlineLevel="1" x14ac:dyDescent="0.2">
      <c r="A16" s="104" t="s">
        <v>164</v>
      </c>
      <c r="B16" s="104"/>
      <c r="C16" s="105"/>
      <c r="D16" s="103">
        <v>91</v>
      </c>
      <c r="E16" s="103"/>
      <c r="F16" s="103">
        <v>47</v>
      </c>
      <c r="G16" s="103"/>
      <c r="H16" s="103">
        <v>44</v>
      </c>
      <c r="I16" s="103"/>
      <c r="J16" s="103">
        <v>432</v>
      </c>
      <c r="K16" s="103"/>
      <c r="L16" s="103">
        <v>196</v>
      </c>
      <c r="M16" s="103"/>
      <c r="N16" s="103">
        <v>236</v>
      </c>
      <c r="O16" s="103"/>
      <c r="P16" s="110">
        <v>-341</v>
      </c>
      <c r="Q16" s="110"/>
      <c r="R16" s="110"/>
      <c r="S16" s="103">
        <v>638</v>
      </c>
      <c r="T16" s="103"/>
      <c r="U16" s="103"/>
      <c r="V16" s="103">
        <v>756</v>
      </c>
      <c r="W16" s="103"/>
      <c r="X16" s="103"/>
      <c r="Y16" s="110">
        <v>-118</v>
      </c>
      <c r="Z16" s="110"/>
      <c r="AA16" s="110"/>
    </row>
    <row r="17" spans="1:27" s="109" customFormat="1" ht="39.75" hidden="1" customHeight="1" outlineLevel="1" x14ac:dyDescent="0.2">
      <c r="A17" s="104" t="s">
        <v>163</v>
      </c>
      <c r="B17" s="104"/>
      <c r="C17" s="105"/>
      <c r="D17" s="103">
        <v>93</v>
      </c>
      <c r="E17" s="103"/>
      <c r="F17" s="103">
        <v>49</v>
      </c>
      <c r="G17" s="103"/>
      <c r="H17" s="103">
        <v>44</v>
      </c>
      <c r="I17" s="103"/>
      <c r="J17" s="103">
        <v>472</v>
      </c>
      <c r="K17" s="103"/>
      <c r="L17" s="103">
        <v>199</v>
      </c>
      <c r="M17" s="103"/>
      <c r="N17" s="103">
        <v>273</v>
      </c>
      <c r="O17" s="103"/>
      <c r="P17" s="110">
        <v>-379</v>
      </c>
      <c r="Q17" s="110"/>
      <c r="R17" s="110"/>
      <c r="S17" s="103">
        <v>678</v>
      </c>
      <c r="T17" s="103"/>
      <c r="U17" s="103"/>
      <c r="V17" s="103">
        <v>877</v>
      </c>
      <c r="W17" s="103"/>
      <c r="X17" s="103"/>
      <c r="Y17" s="110">
        <v>-199</v>
      </c>
      <c r="Z17" s="110"/>
      <c r="AA17" s="110"/>
    </row>
    <row r="18" spans="1:27" s="109" customFormat="1" ht="39.75" hidden="1" customHeight="1" outlineLevel="1" x14ac:dyDescent="0.2">
      <c r="A18" s="112" t="s">
        <v>162</v>
      </c>
      <c r="B18" s="112"/>
      <c r="C18" s="111"/>
      <c r="D18" s="103">
        <v>73</v>
      </c>
      <c r="E18" s="103"/>
      <c r="F18" s="103">
        <v>43</v>
      </c>
      <c r="G18" s="103"/>
      <c r="H18" s="103">
        <v>30</v>
      </c>
      <c r="I18" s="103"/>
      <c r="J18" s="103">
        <v>465</v>
      </c>
      <c r="K18" s="103"/>
      <c r="L18" s="103">
        <v>221</v>
      </c>
      <c r="M18" s="103"/>
      <c r="N18" s="103">
        <v>244</v>
      </c>
      <c r="O18" s="103"/>
      <c r="P18" s="110">
        <v>-392</v>
      </c>
      <c r="Q18" s="110"/>
      <c r="R18" s="110"/>
      <c r="S18" s="103">
        <v>638</v>
      </c>
      <c r="T18" s="103"/>
      <c r="U18" s="103"/>
      <c r="V18" s="103">
        <v>886</v>
      </c>
      <c r="W18" s="103"/>
      <c r="X18" s="103"/>
      <c r="Y18" s="110">
        <v>-248</v>
      </c>
      <c r="Z18" s="110"/>
      <c r="AA18" s="110"/>
    </row>
    <row r="19" spans="1:27" s="109" customFormat="1" ht="39.75" customHeight="1" collapsed="1" x14ac:dyDescent="0.2">
      <c r="A19" s="112" t="s">
        <v>161</v>
      </c>
      <c r="B19" s="112"/>
      <c r="C19" s="111"/>
      <c r="D19" s="103">
        <v>68</v>
      </c>
      <c r="E19" s="103"/>
      <c r="F19" s="103">
        <v>39</v>
      </c>
      <c r="G19" s="103"/>
      <c r="H19" s="103">
        <v>29</v>
      </c>
      <c r="I19" s="103"/>
      <c r="J19" s="103">
        <v>444</v>
      </c>
      <c r="K19" s="103"/>
      <c r="L19" s="103">
        <v>204</v>
      </c>
      <c r="M19" s="103"/>
      <c r="N19" s="103">
        <v>240</v>
      </c>
      <c r="O19" s="103"/>
      <c r="P19" s="110">
        <v>-376</v>
      </c>
      <c r="Q19" s="110"/>
      <c r="R19" s="110"/>
      <c r="S19" s="103">
        <v>573</v>
      </c>
      <c r="T19" s="103"/>
      <c r="U19" s="103"/>
      <c r="V19" s="103">
        <v>817</v>
      </c>
      <c r="W19" s="103"/>
      <c r="X19" s="103"/>
      <c r="Y19" s="110">
        <v>-244</v>
      </c>
      <c r="Z19" s="110"/>
      <c r="AA19" s="110"/>
    </row>
    <row r="20" spans="1:27" s="109" customFormat="1" ht="39.75" customHeight="1" x14ac:dyDescent="0.2">
      <c r="A20" s="112" t="s">
        <v>160</v>
      </c>
      <c r="B20" s="112"/>
      <c r="C20" s="111"/>
      <c r="D20" s="103">
        <v>62</v>
      </c>
      <c r="E20" s="103"/>
      <c r="F20" s="103">
        <v>35</v>
      </c>
      <c r="G20" s="103"/>
      <c r="H20" s="103">
        <v>27</v>
      </c>
      <c r="I20" s="103"/>
      <c r="J20" s="103">
        <v>461</v>
      </c>
      <c r="K20" s="103"/>
      <c r="L20" s="103">
        <v>211</v>
      </c>
      <c r="M20" s="103"/>
      <c r="N20" s="103">
        <v>250</v>
      </c>
      <c r="O20" s="103"/>
      <c r="P20" s="110">
        <v>-399</v>
      </c>
      <c r="Q20" s="110"/>
      <c r="R20" s="110"/>
      <c r="S20" s="103">
        <v>651</v>
      </c>
      <c r="T20" s="103"/>
      <c r="U20" s="103"/>
      <c r="V20" s="103">
        <v>843</v>
      </c>
      <c r="W20" s="103"/>
      <c r="X20" s="103"/>
      <c r="Y20" s="110">
        <f>S20-V20</f>
        <v>-192</v>
      </c>
      <c r="Z20" s="110"/>
      <c r="AA20" s="110"/>
    </row>
    <row r="21" spans="1:27" s="109" customFormat="1" ht="39.75" customHeight="1" x14ac:dyDescent="0.2">
      <c r="A21" s="112" t="s">
        <v>159</v>
      </c>
      <c r="B21" s="112"/>
      <c r="C21" s="111"/>
      <c r="D21" s="103">
        <f>SUM(F21:I21)</f>
        <v>63</v>
      </c>
      <c r="E21" s="103"/>
      <c r="F21" s="103">
        <v>38</v>
      </c>
      <c r="G21" s="103"/>
      <c r="H21" s="103">
        <v>25</v>
      </c>
      <c r="I21" s="103"/>
      <c r="J21" s="103">
        <f>SUM(L21:O21)</f>
        <v>483</v>
      </c>
      <c r="K21" s="103"/>
      <c r="L21" s="103">
        <v>221</v>
      </c>
      <c r="M21" s="103"/>
      <c r="N21" s="103">
        <v>262</v>
      </c>
      <c r="O21" s="103"/>
      <c r="P21" s="110">
        <f>D21-J21</f>
        <v>-420</v>
      </c>
      <c r="Q21" s="110"/>
      <c r="R21" s="110"/>
      <c r="S21" s="103">
        <v>555</v>
      </c>
      <c r="T21" s="103"/>
      <c r="U21" s="103"/>
      <c r="V21" s="103">
        <v>843</v>
      </c>
      <c r="W21" s="103"/>
      <c r="X21" s="103"/>
      <c r="Y21" s="110">
        <f>S21-V21</f>
        <v>-288</v>
      </c>
      <c r="Z21" s="110"/>
      <c r="AA21" s="110"/>
    </row>
    <row r="22" spans="1:27" ht="12" customHeight="1" thickBot="1" x14ac:dyDescent="0.25">
      <c r="A22" s="99"/>
      <c r="B22" s="99"/>
      <c r="C22" s="108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107"/>
      <c r="Q22" s="107"/>
      <c r="R22" s="107"/>
      <c r="S22" s="72"/>
      <c r="T22" s="72"/>
      <c r="U22" s="72"/>
      <c r="V22" s="72"/>
      <c r="W22" s="72"/>
      <c r="X22" s="72"/>
      <c r="Y22" s="72"/>
      <c r="Z22" s="72"/>
      <c r="AA22" s="72"/>
    </row>
    <row r="23" spans="1:27" ht="19.5" customHeight="1" x14ac:dyDescent="0.2">
      <c r="A23" s="2" t="s">
        <v>158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4.9" customHeight="1" x14ac:dyDescent="0.2"/>
    <row r="25" spans="1:27" ht="24.9" customHeight="1" x14ac:dyDescent="0.2">
      <c r="A25" s="26" t="s">
        <v>157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24.9" customHeight="1" x14ac:dyDescent="0.2">
      <c r="A26" s="26" t="s">
        <v>156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13.8" thickBot="1" x14ac:dyDescent="0.25">
      <c r="A27" s="106" t="s">
        <v>137</v>
      </c>
      <c r="B27" s="106"/>
      <c r="C27" s="106"/>
      <c r="D27" s="106"/>
      <c r="E27" s="106"/>
      <c r="F27" s="106"/>
      <c r="G27" s="106"/>
      <c r="W27" s="103" t="s">
        <v>31</v>
      </c>
      <c r="X27" s="103"/>
      <c r="Y27" s="103"/>
      <c r="Z27" s="103"/>
      <c r="AA27" s="103"/>
    </row>
    <row r="28" spans="1:27" s="13" customFormat="1" ht="30" customHeight="1" x14ac:dyDescent="0.2">
      <c r="A28" s="23" t="s">
        <v>155</v>
      </c>
      <c r="B28" s="23"/>
      <c r="C28" s="23"/>
      <c r="D28" s="22"/>
      <c r="E28" s="22"/>
      <c r="F28" s="22"/>
      <c r="G28" s="22"/>
      <c r="H28" s="22" t="s">
        <v>124</v>
      </c>
      <c r="I28" s="22"/>
      <c r="J28" s="22"/>
      <c r="K28" s="22"/>
      <c r="L28" s="22" t="s">
        <v>154</v>
      </c>
      <c r="M28" s="22"/>
      <c r="N28" s="22"/>
      <c r="O28" s="22"/>
      <c r="P28" s="22" t="s">
        <v>153</v>
      </c>
      <c r="Q28" s="22"/>
      <c r="R28" s="22"/>
      <c r="S28" s="22"/>
      <c r="T28" s="22" t="s">
        <v>152</v>
      </c>
      <c r="U28" s="22"/>
      <c r="V28" s="22"/>
      <c r="W28" s="22"/>
      <c r="X28" s="22" t="s">
        <v>151</v>
      </c>
      <c r="Y28" s="22"/>
      <c r="Z28" s="22"/>
      <c r="AA28" s="43"/>
    </row>
    <row r="29" spans="1:27" s="13" customFormat="1" ht="15" customHeight="1" x14ac:dyDescent="0.2">
      <c r="G29" s="39"/>
      <c r="H29" s="14"/>
    </row>
    <row r="30" spans="1:27" s="13" customFormat="1" ht="27.9" hidden="1" customHeight="1" outlineLevel="1" x14ac:dyDescent="0.2">
      <c r="A30" s="103" t="s">
        <v>150</v>
      </c>
      <c r="B30" s="103"/>
      <c r="C30" s="103"/>
      <c r="D30" s="103"/>
      <c r="E30" s="103"/>
      <c r="F30" s="103"/>
      <c r="G30" s="102"/>
      <c r="H30" s="101">
        <v>18385</v>
      </c>
      <c r="I30" s="100"/>
      <c r="J30" s="100"/>
      <c r="K30" s="100"/>
      <c r="L30" s="100">
        <v>12799</v>
      </c>
      <c r="M30" s="100"/>
      <c r="N30" s="100"/>
      <c r="O30" s="100"/>
      <c r="P30" s="100">
        <v>3231</v>
      </c>
      <c r="Q30" s="100"/>
      <c r="R30" s="100"/>
      <c r="S30" s="100"/>
      <c r="T30" s="100">
        <v>2354</v>
      </c>
      <c r="U30" s="100"/>
      <c r="V30" s="100"/>
      <c r="W30" s="100"/>
      <c r="X30" s="100">
        <v>1</v>
      </c>
      <c r="Y30" s="100"/>
      <c r="Z30" s="100"/>
      <c r="AA30" s="100"/>
    </row>
    <row r="31" spans="1:27" s="13" customFormat="1" ht="27.9" customHeight="1" collapsed="1" x14ac:dyDescent="0.2">
      <c r="A31" s="104" t="s">
        <v>149</v>
      </c>
      <c r="B31" s="104"/>
      <c r="C31" s="104"/>
      <c r="D31" s="104"/>
      <c r="E31" s="104"/>
      <c r="F31" s="104"/>
      <c r="G31" s="105"/>
      <c r="H31" s="101">
        <v>18154</v>
      </c>
      <c r="I31" s="100"/>
      <c r="J31" s="100"/>
      <c r="K31" s="100"/>
      <c r="L31" s="100">
        <v>13174</v>
      </c>
      <c r="M31" s="100"/>
      <c r="N31" s="100"/>
      <c r="O31" s="100"/>
      <c r="P31" s="100">
        <v>3010</v>
      </c>
      <c r="Q31" s="100"/>
      <c r="R31" s="100"/>
      <c r="S31" s="100"/>
      <c r="T31" s="100">
        <v>1968</v>
      </c>
      <c r="U31" s="100"/>
      <c r="V31" s="100"/>
      <c r="W31" s="100"/>
      <c r="X31" s="100">
        <v>2</v>
      </c>
      <c r="Y31" s="100"/>
      <c r="Z31" s="100"/>
      <c r="AA31" s="100"/>
    </row>
    <row r="32" spans="1:27" s="13" customFormat="1" ht="27.9" customHeight="1" x14ac:dyDescent="0.2">
      <c r="A32" s="104" t="s">
        <v>44</v>
      </c>
      <c r="B32" s="104"/>
      <c r="C32" s="104"/>
      <c r="D32" s="104"/>
      <c r="E32" s="104"/>
      <c r="F32" s="104"/>
      <c r="G32" s="105"/>
      <c r="H32" s="101">
        <v>16469</v>
      </c>
      <c r="I32" s="100"/>
      <c r="J32" s="100"/>
      <c r="K32" s="100"/>
      <c r="L32" s="100">
        <v>12395</v>
      </c>
      <c r="M32" s="100"/>
      <c r="N32" s="100"/>
      <c r="O32" s="100"/>
      <c r="P32" s="100">
        <v>2572</v>
      </c>
      <c r="Q32" s="100"/>
      <c r="R32" s="100"/>
      <c r="S32" s="100"/>
      <c r="T32" s="100">
        <v>1502</v>
      </c>
      <c r="U32" s="100"/>
      <c r="V32" s="100"/>
      <c r="W32" s="100"/>
      <c r="X32" s="100">
        <v>0</v>
      </c>
      <c r="Y32" s="100"/>
      <c r="Z32" s="100"/>
      <c r="AA32" s="100"/>
    </row>
    <row r="33" spans="1:27" s="13" customFormat="1" ht="27.9" customHeight="1" x14ac:dyDescent="0.2">
      <c r="A33" s="104" t="s">
        <v>43</v>
      </c>
      <c r="B33" s="104"/>
      <c r="C33" s="104"/>
      <c r="D33" s="103"/>
      <c r="E33" s="103"/>
      <c r="F33" s="103"/>
      <c r="G33" s="102"/>
      <c r="H33" s="101">
        <v>15557</v>
      </c>
      <c r="I33" s="100"/>
      <c r="J33" s="100"/>
      <c r="K33" s="100"/>
      <c r="L33" s="100">
        <v>11924</v>
      </c>
      <c r="M33" s="100"/>
      <c r="N33" s="100"/>
      <c r="O33" s="100"/>
      <c r="P33" s="100">
        <v>2402</v>
      </c>
      <c r="Q33" s="100"/>
      <c r="R33" s="100"/>
      <c r="S33" s="100"/>
      <c r="T33" s="100">
        <v>1231</v>
      </c>
      <c r="U33" s="100"/>
      <c r="V33" s="100"/>
      <c r="W33" s="100"/>
      <c r="X33" s="100">
        <v>0</v>
      </c>
      <c r="Y33" s="100"/>
      <c r="Z33" s="100"/>
      <c r="AA33" s="100"/>
    </row>
    <row r="34" spans="1:27" s="13" customFormat="1" ht="27.9" customHeight="1" x14ac:dyDescent="0.2">
      <c r="A34" s="104" t="s">
        <v>17</v>
      </c>
      <c r="B34" s="104"/>
      <c r="C34" s="104"/>
      <c r="D34" s="103"/>
      <c r="E34" s="103"/>
      <c r="F34" s="103"/>
      <c r="G34" s="102"/>
      <c r="H34" s="101">
        <v>13984</v>
      </c>
      <c r="I34" s="100"/>
      <c r="J34" s="100"/>
      <c r="K34" s="100"/>
      <c r="L34" s="100">
        <v>10994</v>
      </c>
      <c r="M34" s="100"/>
      <c r="N34" s="100"/>
      <c r="O34" s="100"/>
      <c r="P34" s="100">
        <v>2052</v>
      </c>
      <c r="Q34" s="100"/>
      <c r="R34" s="100"/>
      <c r="S34" s="100"/>
      <c r="T34" s="100">
        <v>903</v>
      </c>
      <c r="U34" s="100"/>
      <c r="V34" s="100"/>
      <c r="W34" s="100"/>
      <c r="X34" s="100">
        <v>35</v>
      </c>
      <c r="Y34" s="100"/>
      <c r="Z34" s="100"/>
      <c r="AA34" s="100"/>
    </row>
    <row r="35" spans="1:27" s="13" customFormat="1" ht="27.9" customHeight="1" x14ac:dyDescent="0.2">
      <c r="A35" s="104" t="s">
        <v>11</v>
      </c>
      <c r="B35" s="104"/>
      <c r="C35" s="104"/>
      <c r="D35" s="103"/>
      <c r="E35" s="103"/>
      <c r="F35" s="103"/>
      <c r="G35" s="102"/>
      <c r="H35" s="101">
        <v>13033</v>
      </c>
      <c r="I35" s="100"/>
      <c r="J35" s="100"/>
      <c r="K35" s="100"/>
      <c r="L35" s="100">
        <v>9918</v>
      </c>
      <c r="M35" s="100"/>
      <c r="N35" s="100"/>
      <c r="O35" s="100"/>
      <c r="P35" s="100">
        <v>2256</v>
      </c>
      <c r="Q35" s="100"/>
      <c r="R35" s="100"/>
      <c r="S35" s="100"/>
      <c r="T35" s="100">
        <v>763</v>
      </c>
      <c r="U35" s="100"/>
      <c r="V35" s="100"/>
      <c r="W35" s="100"/>
      <c r="X35" s="100">
        <v>96</v>
      </c>
      <c r="Y35" s="100"/>
      <c r="Z35" s="100"/>
      <c r="AA35" s="100"/>
    </row>
    <row r="36" spans="1:27" s="13" customFormat="1" ht="27.9" customHeight="1" x14ac:dyDescent="0.2">
      <c r="A36" s="104" t="s">
        <v>39</v>
      </c>
      <c r="B36" s="104"/>
      <c r="C36" s="104"/>
      <c r="D36" s="103"/>
      <c r="E36" s="103"/>
      <c r="F36" s="103"/>
      <c r="G36" s="102"/>
      <c r="H36" s="101">
        <v>11320</v>
      </c>
      <c r="I36" s="100"/>
      <c r="J36" s="100"/>
      <c r="K36" s="100"/>
      <c r="L36" s="100">
        <v>9316</v>
      </c>
      <c r="M36" s="100"/>
      <c r="N36" s="100"/>
      <c r="O36" s="100"/>
      <c r="P36" s="100">
        <v>1440</v>
      </c>
      <c r="Q36" s="100"/>
      <c r="R36" s="100"/>
      <c r="S36" s="100"/>
      <c r="T36" s="100">
        <v>495</v>
      </c>
      <c r="U36" s="100"/>
      <c r="V36" s="100"/>
      <c r="W36" s="100"/>
      <c r="X36" s="100">
        <v>69</v>
      </c>
      <c r="Y36" s="100"/>
      <c r="Z36" s="100"/>
      <c r="AA36" s="100"/>
    </row>
    <row r="37" spans="1:27" s="95" customFormat="1" ht="12" customHeight="1" thickBot="1" x14ac:dyDescent="0.25">
      <c r="A37" s="99"/>
      <c r="B37" s="99"/>
      <c r="C37" s="99"/>
      <c r="D37" s="72"/>
      <c r="E37" s="72"/>
      <c r="F37" s="72"/>
      <c r="G37" s="98"/>
      <c r="H37" s="9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</row>
    <row r="38" spans="1:27" ht="18" customHeight="1" x14ac:dyDescent="0.2">
      <c r="A38" s="2" t="s">
        <v>35</v>
      </c>
      <c r="B38" s="2"/>
      <c r="C38" s="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s="49" customFormat="1" ht="18" customHeight="1" x14ac:dyDescent="0.2">
      <c r="A39" s="2" t="s">
        <v>148</v>
      </c>
      <c r="B39" s="2"/>
      <c r="C39" s="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</sheetData>
  <mergeCells count="239">
    <mergeCell ref="A20:C20"/>
    <mergeCell ref="D20:E20"/>
    <mergeCell ref="J21:K21"/>
    <mergeCell ref="L21:M21"/>
    <mergeCell ref="F20:G20"/>
    <mergeCell ref="H20:I20"/>
    <mergeCell ref="J20:K20"/>
    <mergeCell ref="L20:M20"/>
    <mergeCell ref="A22:C22"/>
    <mergeCell ref="D22:E22"/>
    <mergeCell ref="F22:G22"/>
    <mergeCell ref="H22:I22"/>
    <mergeCell ref="A21:C21"/>
    <mergeCell ref="D21:E21"/>
    <mergeCell ref="F21:G21"/>
    <mergeCell ref="H21:I21"/>
    <mergeCell ref="P34:S34"/>
    <mergeCell ref="T34:W34"/>
    <mergeCell ref="A31:G31"/>
    <mergeCell ref="H31:K31"/>
    <mergeCell ref="L31:O31"/>
    <mergeCell ref="P31:S31"/>
    <mergeCell ref="T31:W31"/>
    <mergeCell ref="P21:R21"/>
    <mergeCell ref="S21:U21"/>
    <mergeCell ref="A36:G36"/>
    <mergeCell ref="H36:K36"/>
    <mergeCell ref="L36:O36"/>
    <mergeCell ref="P36:S36"/>
    <mergeCell ref="T36:W36"/>
    <mergeCell ref="A34:G34"/>
    <mergeCell ref="H34:K34"/>
    <mergeCell ref="L34:O34"/>
    <mergeCell ref="X37:AA37"/>
    <mergeCell ref="A35:G35"/>
    <mergeCell ref="H35:K35"/>
    <mergeCell ref="L35:O35"/>
    <mergeCell ref="P35:S35"/>
    <mergeCell ref="T35:W35"/>
    <mergeCell ref="X35:AA35"/>
    <mergeCell ref="L32:O32"/>
    <mergeCell ref="P32:S32"/>
    <mergeCell ref="T32:W32"/>
    <mergeCell ref="X32:AA32"/>
    <mergeCell ref="X36:AA36"/>
    <mergeCell ref="A37:G37"/>
    <mergeCell ref="H37:K37"/>
    <mergeCell ref="L37:O37"/>
    <mergeCell ref="P37:S37"/>
    <mergeCell ref="T37:W37"/>
    <mergeCell ref="X28:AA28"/>
    <mergeCell ref="X34:AA34"/>
    <mergeCell ref="A33:G33"/>
    <mergeCell ref="H33:K33"/>
    <mergeCell ref="L33:O33"/>
    <mergeCell ref="P33:S33"/>
    <mergeCell ref="T33:W33"/>
    <mergeCell ref="X33:AA33"/>
    <mergeCell ref="A32:G32"/>
    <mergeCell ref="H32:K32"/>
    <mergeCell ref="X30:AA30"/>
    <mergeCell ref="A25:AA25"/>
    <mergeCell ref="A26:AA26"/>
    <mergeCell ref="A27:G27"/>
    <mergeCell ref="W27:AA27"/>
    <mergeCell ref="A28:G28"/>
    <mergeCell ref="H28:K28"/>
    <mergeCell ref="L28:O28"/>
    <mergeCell ref="P28:S28"/>
    <mergeCell ref="T28:W28"/>
    <mergeCell ref="V22:X22"/>
    <mergeCell ref="N20:O20"/>
    <mergeCell ref="P20:R20"/>
    <mergeCell ref="N21:O21"/>
    <mergeCell ref="X31:AA31"/>
    <mergeCell ref="A30:G30"/>
    <mergeCell ref="H30:K30"/>
    <mergeCell ref="L30:O30"/>
    <mergeCell ref="P30:S30"/>
    <mergeCell ref="T30:W30"/>
    <mergeCell ref="J22:K22"/>
    <mergeCell ref="L18:M18"/>
    <mergeCell ref="S20:U20"/>
    <mergeCell ref="V20:X20"/>
    <mergeCell ref="L22:M22"/>
    <mergeCell ref="N22:O22"/>
    <mergeCell ref="P22:R22"/>
    <mergeCell ref="V21:X21"/>
    <mergeCell ref="J18:K18"/>
    <mergeCell ref="S22:U22"/>
    <mergeCell ref="Y22:AA22"/>
    <mergeCell ref="N18:O18"/>
    <mergeCell ref="P18:R18"/>
    <mergeCell ref="S18:U18"/>
    <mergeCell ref="V18:X18"/>
    <mergeCell ref="Y18:AA18"/>
    <mergeCell ref="N19:O19"/>
    <mergeCell ref="V19:X19"/>
    <mergeCell ref="Y20:AA20"/>
    <mergeCell ref="Y21:AA21"/>
    <mergeCell ref="S17:U17"/>
    <mergeCell ref="V17:X17"/>
    <mergeCell ref="P19:R19"/>
    <mergeCell ref="S19:U19"/>
    <mergeCell ref="A18:C18"/>
    <mergeCell ref="D18:E18"/>
    <mergeCell ref="F18:G18"/>
    <mergeCell ref="H18:I18"/>
    <mergeCell ref="A17:C17"/>
    <mergeCell ref="D17:E17"/>
    <mergeCell ref="A19:C19"/>
    <mergeCell ref="D19:E19"/>
    <mergeCell ref="F19:G19"/>
    <mergeCell ref="H19:I19"/>
    <mergeCell ref="L17:M17"/>
    <mergeCell ref="N17:O17"/>
    <mergeCell ref="F17:G17"/>
    <mergeCell ref="H17:I17"/>
    <mergeCell ref="J17:K17"/>
    <mergeCell ref="Y14:AA14"/>
    <mergeCell ref="L14:M14"/>
    <mergeCell ref="Y17:AA17"/>
    <mergeCell ref="N16:O16"/>
    <mergeCell ref="P16:R16"/>
    <mergeCell ref="S16:U16"/>
    <mergeCell ref="V16:X16"/>
    <mergeCell ref="Y16:AA16"/>
    <mergeCell ref="L16:M16"/>
    <mergeCell ref="P17:R17"/>
    <mergeCell ref="N14:O14"/>
    <mergeCell ref="P14:R14"/>
    <mergeCell ref="S14:U14"/>
    <mergeCell ref="V14:X14"/>
    <mergeCell ref="A16:C16"/>
    <mergeCell ref="D16:E16"/>
    <mergeCell ref="F16:G16"/>
    <mergeCell ref="H16:I16"/>
    <mergeCell ref="J16:K16"/>
    <mergeCell ref="L15:M15"/>
    <mergeCell ref="N15:O15"/>
    <mergeCell ref="P15:R15"/>
    <mergeCell ref="S15:U15"/>
    <mergeCell ref="V15:X15"/>
    <mergeCell ref="Y15:AA15"/>
    <mergeCell ref="A15:C15"/>
    <mergeCell ref="D15:E15"/>
    <mergeCell ref="F15:G15"/>
    <mergeCell ref="H15:I15"/>
    <mergeCell ref="J15:K15"/>
    <mergeCell ref="A14:C14"/>
    <mergeCell ref="D14:E14"/>
    <mergeCell ref="F14:G14"/>
    <mergeCell ref="H14:I14"/>
    <mergeCell ref="J14:K14"/>
    <mergeCell ref="N12:O12"/>
    <mergeCell ref="P12:R12"/>
    <mergeCell ref="S12:U12"/>
    <mergeCell ref="V12:X12"/>
    <mergeCell ref="Y12:AA12"/>
    <mergeCell ref="L12:M12"/>
    <mergeCell ref="L13:M13"/>
    <mergeCell ref="N13:O13"/>
    <mergeCell ref="P13:R13"/>
    <mergeCell ref="S13:U13"/>
    <mergeCell ref="V13:X13"/>
    <mergeCell ref="Y13:AA13"/>
    <mergeCell ref="A13:C13"/>
    <mergeCell ref="D13:E13"/>
    <mergeCell ref="F13:G13"/>
    <mergeCell ref="H13:I13"/>
    <mergeCell ref="J13:K13"/>
    <mergeCell ref="A12:C12"/>
    <mergeCell ref="D12:E12"/>
    <mergeCell ref="F12:G12"/>
    <mergeCell ref="H12:I12"/>
    <mergeCell ref="J12:K12"/>
    <mergeCell ref="N11:O11"/>
    <mergeCell ref="P11:R11"/>
    <mergeCell ref="S11:U11"/>
    <mergeCell ref="V11:X11"/>
    <mergeCell ref="Y11:AA11"/>
    <mergeCell ref="N10:O10"/>
    <mergeCell ref="P10:R10"/>
    <mergeCell ref="S10:U10"/>
    <mergeCell ref="V10:X10"/>
    <mergeCell ref="Y10:AA10"/>
    <mergeCell ref="A10:C10"/>
    <mergeCell ref="D10:E10"/>
    <mergeCell ref="F10:G10"/>
    <mergeCell ref="H10:I10"/>
    <mergeCell ref="J10:K10"/>
    <mergeCell ref="L11:M11"/>
    <mergeCell ref="L10:M10"/>
    <mergeCell ref="N8:O8"/>
    <mergeCell ref="P8:R8"/>
    <mergeCell ref="S8:U8"/>
    <mergeCell ref="V8:X8"/>
    <mergeCell ref="Y8:AA8"/>
    <mergeCell ref="A11:C11"/>
    <mergeCell ref="D11:E11"/>
    <mergeCell ref="F11:G11"/>
    <mergeCell ref="H11:I11"/>
    <mergeCell ref="J11:K11"/>
    <mergeCell ref="L9:M9"/>
    <mergeCell ref="N9:O9"/>
    <mergeCell ref="P9:R9"/>
    <mergeCell ref="S9:U9"/>
    <mergeCell ref="V9:X9"/>
    <mergeCell ref="Y9:AA9"/>
    <mergeCell ref="A9:C9"/>
    <mergeCell ref="D9:E9"/>
    <mergeCell ref="F9:G9"/>
    <mergeCell ref="H9:I9"/>
    <mergeCell ref="J9:K9"/>
    <mergeCell ref="A8:C8"/>
    <mergeCell ref="D8:E8"/>
    <mergeCell ref="F8:G8"/>
    <mergeCell ref="H8:I8"/>
    <mergeCell ref="J8:K8"/>
    <mergeCell ref="Y19:AA19"/>
    <mergeCell ref="J19:K19"/>
    <mergeCell ref="L19:M19"/>
    <mergeCell ref="V5:X6"/>
    <mergeCell ref="L8:M8"/>
    <mergeCell ref="D6:E6"/>
    <mergeCell ref="F6:G6"/>
    <mergeCell ref="H6:I6"/>
    <mergeCell ref="J6:K6"/>
    <mergeCell ref="L6:M6"/>
    <mergeCell ref="A2:AA2"/>
    <mergeCell ref="A4:C6"/>
    <mergeCell ref="D4:R4"/>
    <mergeCell ref="S4:AA4"/>
    <mergeCell ref="D5:I5"/>
    <mergeCell ref="J5:O5"/>
    <mergeCell ref="P5:R6"/>
    <mergeCell ref="S5:U6"/>
    <mergeCell ref="Y5:AA6"/>
    <mergeCell ref="N6:O6"/>
  </mergeCells>
  <phoneticPr fontId="3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CB8F3-E85D-4C9D-B166-C269E95CC5D8}">
  <sheetPr>
    <tabColor rgb="FFFFC000"/>
  </sheetPr>
  <dimension ref="A1:AG37"/>
  <sheetViews>
    <sheetView view="pageBreakPreview" zoomScaleNormal="100" zoomScaleSheetLayoutView="100" workbookViewId="0"/>
  </sheetViews>
  <sheetFormatPr defaultColWidth="3.33203125" defaultRowHeight="13.2" x14ac:dyDescent="0.2"/>
  <cols>
    <col min="1" max="7" width="2.88671875" style="1" customWidth="1"/>
    <col min="8" max="10" width="2.88671875" style="1" hidden="1" customWidth="1"/>
    <col min="11" max="32" width="2.88671875" style="1" customWidth="1"/>
    <col min="33" max="33" width="5.109375" style="1" customWidth="1"/>
    <col min="34" max="16384" width="3.33203125" style="1"/>
  </cols>
  <sheetData>
    <row r="1" spans="1:33" ht="24.9" customHeight="1" x14ac:dyDescent="0.2">
      <c r="A1" s="183" t="s">
        <v>215</v>
      </c>
      <c r="B1" s="183"/>
      <c r="C1" s="183"/>
      <c r="D1" s="183"/>
      <c r="E1" s="183"/>
      <c r="F1" s="183" t="s">
        <v>190</v>
      </c>
      <c r="G1" s="183"/>
      <c r="H1" s="183"/>
      <c r="I1" s="183"/>
      <c r="J1" s="183"/>
      <c r="P1" s="27"/>
    </row>
    <row r="2" spans="1:33" ht="24.9" customHeight="1" x14ac:dyDescent="0.2">
      <c r="A2" s="26" t="s">
        <v>214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</row>
    <row r="3" spans="1:33" ht="24.9" customHeight="1" x14ac:dyDescent="0.2">
      <c r="A3" s="26" t="s">
        <v>213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</row>
    <row r="4" spans="1:33" ht="13.8" thickBot="1" x14ac:dyDescent="0.25">
      <c r="A4" s="1" t="s">
        <v>137</v>
      </c>
      <c r="AB4" s="36" t="s">
        <v>190</v>
      </c>
      <c r="AC4" s="72" t="s">
        <v>31</v>
      </c>
      <c r="AD4" s="72"/>
      <c r="AE4" s="72"/>
      <c r="AF4" s="72"/>
      <c r="AG4" s="72"/>
    </row>
    <row r="5" spans="1:33" ht="18" customHeight="1" x14ac:dyDescent="0.2">
      <c r="A5" s="182" t="s">
        <v>212</v>
      </c>
      <c r="B5" s="69"/>
      <c r="C5" s="129"/>
      <c r="D5" s="181" t="s">
        <v>204</v>
      </c>
      <c r="E5" s="180"/>
      <c r="F5" s="69" t="s">
        <v>211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179"/>
    </row>
    <row r="6" spans="1:33" ht="18" customHeight="1" x14ac:dyDescent="0.2">
      <c r="A6" s="103"/>
      <c r="B6" s="103"/>
      <c r="C6" s="102"/>
      <c r="D6" s="176"/>
      <c r="E6" s="173"/>
      <c r="F6" s="168" t="s">
        <v>210</v>
      </c>
      <c r="G6" s="168"/>
      <c r="H6" s="178" t="s">
        <v>209</v>
      </c>
      <c r="I6" s="178" t="s">
        <v>208</v>
      </c>
      <c r="J6" s="178" t="s">
        <v>207</v>
      </c>
      <c r="K6" s="124" t="s">
        <v>206</v>
      </c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77" t="s">
        <v>205</v>
      </c>
    </row>
    <row r="7" spans="1:33" ht="18" customHeight="1" x14ac:dyDescent="0.2">
      <c r="A7" s="103"/>
      <c r="B7" s="103"/>
      <c r="C7" s="102"/>
      <c r="D7" s="176"/>
      <c r="E7" s="173"/>
      <c r="F7" s="168"/>
      <c r="G7" s="168"/>
      <c r="H7" s="175"/>
      <c r="I7" s="175"/>
      <c r="J7" s="175"/>
      <c r="K7" s="174" t="s">
        <v>204</v>
      </c>
      <c r="L7" s="173"/>
      <c r="M7" s="172" t="s">
        <v>172</v>
      </c>
      <c r="N7" s="170"/>
      <c r="O7" s="170" t="s">
        <v>203</v>
      </c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1" t="s">
        <v>202</v>
      </c>
      <c r="AF7" s="170"/>
      <c r="AG7" s="169"/>
    </row>
    <row r="8" spans="1:33" ht="63" customHeight="1" x14ac:dyDescent="0.2">
      <c r="A8" s="66"/>
      <c r="B8" s="66"/>
      <c r="C8" s="117"/>
      <c r="D8" s="162"/>
      <c r="E8" s="161"/>
      <c r="F8" s="168"/>
      <c r="G8" s="168"/>
      <c r="H8" s="167"/>
      <c r="I8" s="167"/>
      <c r="J8" s="167"/>
      <c r="K8" s="161"/>
      <c r="L8" s="161"/>
      <c r="M8" s="162"/>
      <c r="N8" s="161"/>
      <c r="O8" s="164" t="s">
        <v>201</v>
      </c>
      <c r="P8" s="163"/>
      <c r="Q8" s="164" t="s">
        <v>200</v>
      </c>
      <c r="R8" s="163"/>
      <c r="S8" s="164" t="s">
        <v>199</v>
      </c>
      <c r="T8" s="163"/>
      <c r="U8" s="164" t="s">
        <v>198</v>
      </c>
      <c r="V8" s="163"/>
      <c r="W8" s="164" t="s">
        <v>197</v>
      </c>
      <c r="X8" s="163"/>
      <c r="Y8" s="164" t="s">
        <v>196</v>
      </c>
      <c r="Z8" s="163"/>
      <c r="AA8" s="166" t="s">
        <v>195</v>
      </c>
      <c r="AB8" s="165"/>
      <c r="AC8" s="164" t="s">
        <v>194</v>
      </c>
      <c r="AD8" s="163"/>
      <c r="AE8" s="162"/>
      <c r="AF8" s="161"/>
      <c r="AG8" s="160"/>
    </row>
    <row r="9" spans="1:33" ht="20.100000000000001" customHeight="1" x14ac:dyDescent="0.2">
      <c r="A9" s="159"/>
      <c r="B9" s="159"/>
      <c r="C9" s="158"/>
      <c r="D9" s="156"/>
      <c r="E9" s="156"/>
      <c r="F9" s="156"/>
      <c r="G9" s="156"/>
      <c r="H9" s="157"/>
      <c r="I9" s="157"/>
      <c r="J9" s="157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</row>
    <row r="10" spans="1:33" ht="33" customHeight="1" x14ac:dyDescent="0.2">
      <c r="A10" s="143" t="s">
        <v>43</v>
      </c>
      <c r="B10" s="143"/>
      <c r="C10" s="142"/>
      <c r="D10" s="138">
        <f>F10+K10</f>
        <v>16204</v>
      </c>
      <c r="E10" s="138"/>
      <c r="F10" s="138">
        <f>F11+F15</f>
        <v>12499</v>
      </c>
      <c r="G10" s="138"/>
      <c r="H10" s="139"/>
      <c r="I10" s="139"/>
      <c r="J10" s="139"/>
      <c r="K10" s="138">
        <f>M10+AE10</f>
        <v>3705</v>
      </c>
      <c r="L10" s="138"/>
      <c r="M10" s="138">
        <f>SUM(O10:AD10)</f>
        <v>3650</v>
      </c>
      <c r="N10" s="138"/>
      <c r="O10" s="138">
        <f>O15+O11</f>
        <v>568</v>
      </c>
      <c r="P10" s="138"/>
      <c r="Q10" s="138">
        <f>Q15+Q11</f>
        <v>655</v>
      </c>
      <c r="R10" s="138"/>
      <c r="S10" s="138">
        <f>S15+S11</f>
        <v>844</v>
      </c>
      <c r="T10" s="138"/>
      <c r="U10" s="138">
        <f>U15+U11</f>
        <v>89</v>
      </c>
      <c r="V10" s="138"/>
      <c r="W10" s="138">
        <f>W15+W11</f>
        <v>39</v>
      </c>
      <c r="X10" s="138"/>
      <c r="Y10" s="138">
        <f>Y15+Y11</f>
        <v>630</v>
      </c>
      <c r="Z10" s="138"/>
      <c r="AA10" s="138">
        <f>AA15+AA11</f>
        <v>707</v>
      </c>
      <c r="AB10" s="138"/>
      <c r="AC10" s="138">
        <f>AC15+AC11</f>
        <v>118</v>
      </c>
      <c r="AD10" s="138"/>
      <c r="AE10" s="138">
        <f>AE11+AE15</f>
        <v>55</v>
      </c>
      <c r="AF10" s="138"/>
      <c r="AG10" s="155" t="s">
        <v>94</v>
      </c>
    </row>
    <row r="11" spans="1:33" ht="33" customHeight="1" x14ac:dyDescent="0.2">
      <c r="A11" s="141" t="s">
        <v>189</v>
      </c>
      <c r="B11" s="141"/>
      <c r="C11" s="140"/>
      <c r="D11" s="138">
        <f>SUM(D12:D14)</f>
        <v>15323</v>
      </c>
      <c r="E11" s="138"/>
      <c r="F11" s="138">
        <f>SUM(F12:F14)</f>
        <v>11871</v>
      </c>
      <c r="G11" s="138"/>
      <c r="H11" s="139"/>
      <c r="I11" s="139"/>
      <c r="J11" s="139"/>
      <c r="K11" s="138">
        <f>M11+AE11</f>
        <v>3452</v>
      </c>
      <c r="L11" s="138"/>
      <c r="M11" s="138">
        <f>SUM(O11:AD11)</f>
        <v>3399</v>
      </c>
      <c r="N11" s="138"/>
      <c r="O11" s="138">
        <f>SUM(O12:O14)</f>
        <v>529</v>
      </c>
      <c r="P11" s="138"/>
      <c r="Q11" s="138">
        <f>SUM(Q12:Q14)</f>
        <v>614</v>
      </c>
      <c r="R11" s="138"/>
      <c r="S11" s="138">
        <f>SUM(S12:S14)</f>
        <v>816</v>
      </c>
      <c r="T11" s="138"/>
      <c r="U11" s="138">
        <f>SUM(U12:U14)</f>
        <v>88</v>
      </c>
      <c r="V11" s="138"/>
      <c r="W11" s="138">
        <f>SUM(W12:W14)</f>
        <v>37</v>
      </c>
      <c r="X11" s="138"/>
      <c r="Y11" s="138">
        <f>SUM(Y12:Y14)</f>
        <v>564</v>
      </c>
      <c r="Z11" s="138"/>
      <c r="AA11" s="138">
        <f>SUM(AA12:AA14)</f>
        <v>634</v>
      </c>
      <c r="AB11" s="138"/>
      <c r="AC11" s="138">
        <f>SUM(AC12:AC14)</f>
        <v>117</v>
      </c>
      <c r="AD11" s="138"/>
      <c r="AE11" s="138">
        <f>SUM(AE12:AE14)</f>
        <v>53</v>
      </c>
      <c r="AF11" s="138"/>
      <c r="AG11" s="155" t="s">
        <v>94</v>
      </c>
    </row>
    <row r="12" spans="1:33" ht="33" hidden="1" customHeight="1" x14ac:dyDescent="0.2">
      <c r="A12" s="141" t="s">
        <v>193</v>
      </c>
      <c r="B12" s="141"/>
      <c r="C12" s="140"/>
      <c r="D12" s="138">
        <f>F12+K12</f>
        <v>9812</v>
      </c>
      <c r="E12" s="138"/>
      <c r="F12" s="138">
        <f>SUM(H12:J12)</f>
        <v>7244</v>
      </c>
      <c r="G12" s="138"/>
      <c r="H12" s="139">
        <v>6707</v>
      </c>
      <c r="I12" s="139">
        <v>162</v>
      </c>
      <c r="J12" s="139">
        <v>375</v>
      </c>
      <c r="K12" s="138">
        <f>M12+AE12</f>
        <v>2568</v>
      </c>
      <c r="L12" s="138"/>
      <c r="M12" s="138">
        <f>SUM(O12:AD12)</f>
        <v>2526</v>
      </c>
      <c r="N12" s="138"/>
      <c r="O12" s="138">
        <v>509</v>
      </c>
      <c r="P12" s="138"/>
      <c r="Q12" s="138">
        <v>512</v>
      </c>
      <c r="R12" s="138"/>
      <c r="S12" s="138">
        <v>351</v>
      </c>
      <c r="T12" s="138"/>
      <c r="U12" s="138">
        <v>0</v>
      </c>
      <c r="V12" s="138"/>
      <c r="W12" s="138">
        <v>0</v>
      </c>
      <c r="X12" s="138"/>
      <c r="Y12" s="138">
        <v>473</v>
      </c>
      <c r="Z12" s="138"/>
      <c r="AA12" s="138">
        <v>576</v>
      </c>
      <c r="AB12" s="138"/>
      <c r="AC12" s="138">
        <v>105</v>
      </c>
      <c r="AD12" s="138"/>
      <c r="AE12" s="138">
        <v>42</v>
      </c>
      <c r="AF12" s="138"/>
      <c r="AG12" s="137"/>
    </row>
    <row r="13" spans="1:33" ht="33" hidden="1" customHeight="1" x14ac:dyDescent="0.2">
      <c r="A13" s="141" t="s">
        <v>192</v>
      </c>
      <c r="B13" s="141"/>
      <c r="C13" s="140"/>
      <c r="D13" s="138">
        <f>F13+K13</f>
        <v>2954</v>
      </c>
      <c r="E13" s="138"/>
      <c r="F13" s="138">
        <f>SUM(H13:J13)</f>
        <v>2397</v>
      </c>
      <c r="G13" s="138"/>
      <c r="H13" s="139">
        <v>133</v>
      </c>
      <c r="I13" s="139">
        <v>1987</v>
      </c>
      <c r="J13" s="139">
        <v>277</v>
      </c>
      <c r="K13" s="138">
        <f>M13+AE13</f>
        <v>557</v>
      </c>
      <c r="L13" s="138"/>
      <c r="M13" s="138">
        <f>SUM(O13:AD13)</f>
        <v>551</v>
      </c>
      <c r="N13" s="138"/>
      <c r="O13" s="138">
        <v>9</v>
      </c>
      <c r="P13" s="138"/>
      <c r="Q13" s="138">
        <v>71</v>
      </c>
      <c r="R13" s="138"/>
      <c r="S13" s="138">
        <v>311</v>
      </c>
      <c r="T13" s="138"/>
      <c r="U13" s="138">
        <v>53</v>
      </c>
      <c r="V13" s="138"/>
      <c r="W13" s="138">
        <v>22</v>
      </c>
      <c r="X13" s="138"/>
      <c r="Y13" s="138">
        <v>42</v>
      </c>
      <c r="Z13" s="138"/>
      <c r="AA13" s="138">
        <v>34</v>
      </c>
      <c r="AB13" s="138"/>
      <c r="AC13" s="138">
        <v>9</v>
      </c>
      <c r="AD13" s="138"/>
      <c r="AE13" s="138">
        <v>6</v>
      </c>
      <c r="AF13" s="138"/>
      <c r="AG13" s="137"/>
    </row>
    <row r="14" spans="1:33" ht="33" hidden="1" customHeight="1" x14ac:dyDescent="0.2">
      <c r="A14" s="141" t="s">
        <v>191</v>
      </c>
      <c r="B14" s="141"/>
      <c r="C14" s="140"/>
      <c r="D14" s="138">
        <f>F14+K14</f>
        <v>2557</v>
      </c>
      <c r="E14" s="138"/>
      <c r="F14" s="138">
        <f>SUM(H14:J14)</f>
        <v>2230</v>
      </c>
      <c r="G14" s="138"/>
      <c r="H14" s="139">
        <v>158</v>
      </c>
      <c r="I14" s="139">
        <v>122</v>
      </c>
      <c r="J14" s="139">
        <v>1950</v>
      </c>
      <c r="K14" s="138">
        <f>M14+AE14</f>
        <v>327</v>
      </c>
      <c r="L14" s="138"/>
      <c r="M14" s="138">
        <f>SUM(O14:AD14)</f>
        <v>322</v>
      </c>
      <c r="N14" s="138"/>
      <c r="O14" s="138">
        <v>11</v>
      </c>
      <c r="P14" s="138"/>
      <c r="Q14" s="138">
        <v>31</v>
      </c>
      <c r="R14" s="138"/>
      <c r="S14" s="138">
        <v>154</v>
      </c>
      <c r="T14" s="138"/>
      <c r="U14" s="138">
        <v>35</v>
      </c>
      <c r="V14" s="138"/>
      <c r="W14" s="138">
        <v>15</v>
      </c>
      <c r="X14" s="138"/>
      <c r="Y14" s="138">
        <v>49</v>
      </c>
      <c r="Z14" s="138"/>
      <c r="AA14" s="138">
        <v>24</v>
      </c>
      <c r="AB14" s="138"/>
      <c r="AC14" s="138">
        <v>3</v>
      </c>
      <c r="AD14" s="138"/>
      <c r="AE14" s="138">
        <v>5</v>
      </c>
      <c r="AF14" s="138"/>
      <c r="AG14" s="137"/>
    </row>
    <row r="15" spans="1:33" ht="33" customHeight="1" x14ac:dyDescent="0.2">
      <c r="A15" s="141" t="s">
        <v>188</v>
      </c>
      <c r="B15" s="141"/>
      <c r="C15" s="140"/>
      <c r="D15" s="138">
        <f>SUM(D16:D18)</f>
        <v>881</v>
      </c>
      <c r="E15" s="138"/>
      <c r="F15" s="138">
        <f>SUM(F16:F18)</f>
        <v>628</v>
      </c>
      <c r="G15" s="138"/>
      <c r="H15" s="139"/>
      <c r="I15" s="139" t="s">
        <v>190</v>
      </c>
      <c r="J15" s="139"/>
      <c r="K15" s="138">
        <f>SUM(K16:K18)</f>
        <v>253</v>
      </c>
      <c r="L15" s="138"/>
      <c r="M15" s="138">
        <f>SUM(M16:M18)</f>
        <v>251</v>
      </c>
      <c r="N15" s="138"/>
      <c r="O15" s="138">
        <f>SUM(O16:O18)</f>
        <v>39</v>
      </c>
      <c r="P15" s="138"/>
      <c r="Q15" s="138">
        <f>SUM(Q16:Q18)</f>
        <v>41</v>
      </c>
      <c r="R15" s="138"/>
      <c r="S15" s="138">
        <f>SUM(S16:S18)</f>
        <v>28</v>
      </c>
      <c r="T15" s="138"/>
      <c r="U15" s="138">
        <f>SUM(U16:U18)</f>
        <v>1</v>
      </c>
      <c r="V15" s="138"/>
      <c r="W15" s="138">
        <f>SUM(W16:W18)</f>
        <v>2</v>
      </c>
      <c r="X15" s="138"/>
      <c r="Y15" s="138">
        <f>SUM(Y16:Y18)</f>
        <v>66</v>
      </c>
      <c r="Z15" s="138"/>
      <c r="AA15" s="138">
        <f>SUM(AA16:AA18)</f>
        <v>73</v>
      </c>
      <c r="AB15" s="138"/>
      <c r="AC15" s="138">
        <f>SUM(AC16:AC18)</f>
        <v>1</v>
      </c>
      <c r="AD15" s="138"/>
      <c r="AE15" s="138">
        <f>SUM(AE16:AE18)</f>
        <v>2</v>
      </c>
      <c r="AF15" s="138"/>
      <c r="AG15" s="155" t="s">
        <v>94</v>
      </c>
    </row>
    <row r="16" spans="1:33" ht="33" hidden="1" customHeight="1" x14ac:dyDescent="0.2">
      <c r="A16" s="147" t="s">
        <v>193</v>
      </c>
      <c r="B16" s="147"/>
      <c r="C16" s="146"/>
      <c r="D16" s="152">
        <f>F16+K16</f>
        <v>685</v>
      </c>
      <c r="E16" s="152"/>
      <c r="F16" s="152">
        <f>SUM(H16:J16)</f>
        <v>442</v>
      </c>
      <c r="G16" s="152"/>
      <c r="H16" s="153">
        <v>406</v>
      </c>
      <c r="I16" s="153">
        <v>20</v>
      </c>
      <c r="J16" s="153">
        <v>16</v>
      </c>
      <c r="K16" s="152">
        <f>M16+AE16</f>
        <v>243</v>
      </c>
      <c r="L16" s="152"/>
      <c r="M16" s="152">
        <f>SUM(O16:AD16)</f>
        <v>241</v>
      </c>
      <c r="N16" s="152"/>
      <c r="O16" s="152">
        <v>39</v>
      </c>
      <c r="P16" s="152"/>
      <c r="Q16" s="152">
        <v>38</v>
      </c>
      <c r="R16" s="152"/>
      <c r="S16" s="152">
        <v>21</v>
      </c>
      <c r="T16" s="152"/>
      <c r="U16" s="152">
        <v>1</v>
      </c>
      <c r="V16" s="152"/>
      <c r="W16" s="152">
        <v>2</v>
      </c>
      <c r="X16" s="152"/>
      <c r="Y16" s="152">
        <v>66</v>
      </c>
      <c r="Z16" s="152"/>
      <c r="AA16" s="152">
        <v>73</v>
      </c>
      <c r="AB16" s="152"/>
      <c r="AC16" s="152">
        <v>1</v>
      </c>
      <c r="AD16" s="152"/>
      <c r="AE16" s="152">
        <v>2</v>
      </c>
      <c r="AF16" s="152"/>
      <c r="AG16" s="137"/>
    </row>
    <row r="17" spans="1:33" ht="33" hidden="1" customHeight="1" x14ac:dyDescent="0.2">
      <c r="A17" s="147" t="s">
        <v>192</v>
      </c>
      <c r="B17" s="147"/>
      <c r="C17" s="146"/>
      <c r="D17" s="152">
        <f>F17+K17</f>
        <v>30</v>
      </c>
      <c r="E17" s="152"/>
      <c r="F17" s="152">
        <f>SUM(H17:J17)</f>
        <v>30</v>
      </c>
      <c r="G17" s="152"/>
      <c r="H17" s="153"/>
      <c r="I17" s="153">
        <v>30</v>
      </c>
      <c r="J17" s="153"/>
      <c r="K17" s="152">
        <v>0</v>
      </c>
      <c r="L17" s="152"/>
      <c r="M17" s="152">
        <f>SUM(O17:AD17)</f>
        <v>0</v>
      </c>
      <c r="N17" s="152"/>
      <c r="O17" s="152" t="s">
        <v>94</v>
      </c>
      <c r="P17" s="152"/>
      <c r="Q17" s="152" t="s">
        <v>94</v>
      </c>
      <c r="R17" s="152"/>
      <c r="S17" s="152" t="s">
        <v>94</v>
      </c>
      <c r="T17" s="152"/>
      <c r="U17" s="152" t="s">
        <v>94</v>
      </c>
      <c r="V17" s="152"/>
      <c r="W17" s="152" t="s">
        <v>94</v>
      </c>
      <c r="X17" s="152"/>
      <c r="Y17" s="152" t="s">
        <v>94</v>
      </c>
      <c r="Z17" s="152"/>
      <c r="AA17" s="152" t="s">
        <v>94</v>
      </c>
      <c r="AB17" s="152"/>
      <c r="AC17" s="152" t="s">
        <v>94</v>
      </c>
      <c r="AD17" s="152"/>
      <c r="AE17" s="152" t="s">
        <v>94</v>
      </c>
      <c r="AF17" s="152"/>
      <c r="AG17" s="137"/>
    </row>
    <row r="18" spans="1:33" ht="33" hidden="1" customHeight="1" x14ac:dyDescent="0.2">
      <c r="A18" s="147" t="s">
        <v>191</v>
      </c>
      <c r="B18" s="147"/>
      <c r="C18" s="146"/>
      <c r="D18" s="152">
        <f>F18+K18</f>
        <v>166</v>
      </c>
      <c r="E18" s="152"/>
      <c r="F18" s="152">
        <f>SUM(H18:J18)</f>
        <v>156</v>
      </c>
      <c r="G18" s="152"/>
      <c r="H18" s="153">
        <v>9</v>
      </c>
      <c r="I18" s="153">
        <v>41</v>
      </c>
      <c r="J18" s="153">
        <v>106</v>
      </c>
      <c r="K18" s="152">
        <v>10</v>
      </c>
      <c r="L18" s="152"/>
      <c r="M18" s="152">
        <f>SUM(O18:AD18)</f>
        <v>10</v>
      </c>
      <c r="N18" s="152"/>
      <c r="O18" s="152" t="s">
        <v>94</v>
      </c>
      <c r="P18" s="152"/>
      <c r="Q18" s="152">
        <v>3</v>
      </c>
      <c r="R18" s="152"/>
      <c r="S18" s="152">
        <v>7</v>
      </c>
      <c r="T18" s="152"/>
      <c r="U18" s="152" t="s">
        <v>94</v>
      </c>
      <c r="V18" s="152"/>
      <c r="W18" s="152" t="s">
        <v>94</v>
      </c>
      <c r="X18" s="152"/>
      <c r="Y18" s="152" t="s">
        <v>94</v>
      </c>
      <c r="Z18" s="152"/>
      <c r="AA18" s="152" t="s">
        <v>94</v>
      </c>
      <c r="AB18" s="152"/>
      <c r="AC18" s="152" t="s">
        <v>94</v>
      </c>
      <c r="AD18" s="152"/>
      <c r="AE18" s="152" t="s">
        <v>94</v>
      </c>
      <c r="AF18" s="152"/>
      <c r="AG18" s="137"/>
    </row>
    <row r="19" spans="1:33" ht="20.100000000000001" customHeight="1" x14ac:dyDescent="0.2">
      <c r="A19" s="32"/>
      <c r="B19" s="32"/>
      <c r="C19" s="154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37"/>
    </row>
    <row r="20" spans="1:33" ht="33" customHeight="1" x14ac:dyDescent="0.2">
      <c r="A20" s="143" t="s">
        <v>17</v>
      </c>
      <c r="B20" s="143"/>
      <c r="C20" s="142"/>
      <c r="D20" s="138">
        <f>F20+K20+AG20</f>
        <v>15082</v>
      </c>
      <c r="E20" s="138"/>
      <c r="F20" s="138">
        <f>F21+F22</f>
        <v>11040</v>
      </c>
      <c r="G20" s="138"/>
      <c r="H20" s="139"/>
      <c r="I20" s="139"/>
      <c r="J20" s="139"/>
      <c r="K20" s="138">
        <f>K21+K22</f>
        <v>3954</v>
      </c>
      <c r="L20" s="138"/>
      <c r="M20" s="138">
        <f>M21+M22</f>
        <v>3910</v>
      </c>
      <c r="N20" s="138"/>
      <c r="O20" s="138">
        <f>O21+O22</f>
        <v>688</v>
      </c>
      <c r="P20" s="138"/>
      <c r="Q20" s="138">
        <f>Q21+Q22</f>
        <v>650</v>
      </c>
      <c r="R20" s="138"/>
      <c r="S20" s="138">
        <f>S21+S22</f>
        <v>924</v>
      </c>
      <c r="T20" s="138"/>
      <c r="U20" s="138">
        <f>U21+U22</f>
        <v>169</v>
      </c>
      <c r="V20" s="138"/>
      <c r="W20" s="138">
        <f>W21+W22</f>
        <v>60</v>
      </c>
      <c r="X20" s="138"/>
      <c r="Y20" s="138">
        <f>Y21+Y22</f>
        <v>627</v>
      </c>
      <c r="Z20" s="138"/>
      <c r="AA20" s="138">
        <f>AA21+AA22</f>
        <v>771</v>
      </c>
      <c r="AB20" s="138"/>
      <c r="AC20" s="138">
        <f>AC21+AC22</f>
        <v>21</v>
      </c>
      <c r="AD20" s="138"/>
      <c r="AE20" s="138">
        <f>AE21+AE22</f>
        <v>44</v>
      </c>
      <c r="AF20" s="138"/>
      <c r="AG20" s="137">
        <f>AG21+AG22</f>
        <v>88</v>
      </c>
    </row>
    <row r="21" spans="1:33" ht="33" customHeight="1" x14ac:dyDescent="0.2">
      <c r="A21" s="141" t="s">
        <v>189</v>
      </c>
      <c r="B21" s="141"/>
      <c r="C21" s="140"/>
      <c r="D21" s="138">
        <f>F21+K21+AG21</f>
        <v>14352</v>
      </c>
      <c r="E21" s="138"/>
      <c r="F21" s="138">
        <v>10539</v>
      </c>
      <c r="G21" s="138"/>
      <c r="H21" s="139"/>
      <c r="I21" s="139"/>
      <c r="J21" s="139"/>
      <c r="K21" s="138">
        <f>M21+AE21</f>
        <v>3734</v>
      </c>
      <c r="L21" s="138"/>
      <c r="M21" s="138">
        <f>SUM(O21:AD21)</f>
        <v>3690</v>
      </c>
      <c r="N21" s="138"/>
      <c r="O21" s="138">
        <v>656</v>
      </c>
      <c r="P21" s="138"/>
      <c r="Q21" s="138">
        <v>610</v>
      </c>
      <c r="R21" s="138"/>
      <c r="S21" s="138">
        <v>893</v>
      </c>
      <c r="T21" s="138"/>
      <c r="U21" s="138">
        <v>167</v>
      </c>
      <c r="V21" s="138"/>
      <c r="W21" s="138">
        <v>60</v>
      </c>
      <c r="X21" s="138"/>
      <c r="Y21" s="138">
        <v>591</v>
      </c>
      <c r="Z21" s="138"/>
      <c r="AA21" s="138">
        <v>692</v>
      </c>
      <c r="AB21" s="138"/>
      <c r="AC21" s="138">
        <v>21</v>
      </c>
      <c r="AD21" s="138"/>
      <c r="AE21" s="138">
        <v>44</v>
      </c>
      <c r="AF21" s="138"/>
      <c r="AG21" s="137">
        <v>79</v>
      </c>
    </row>
    <row r="22" spans="1:33" ht="33" customHeight="1" x14ac:dyDescent="0.2">
      <c r="A22" s="141" t="s">
        <v>188</v>
      </c>
      <c r="B22" s="141"/>
      <c r="C22" s="140"/>
      <c r="D22" s="138">
        <f>F22+K22+AG22</f>
        <v>730</v>
      </c>
      <c r="E22" s="138"/>
      <c r="F22" s="138">
        <v>501</v>
      </c>
      <c r="G22" s="138"/>
      <c r="H22" s="139"/>
      <c r="I22" s="139" t="s">
        <v>190</v>
      </c>
      <c r="J22" s="139"/>
      <c r="K22" s="138">
        <f>M22+AE22</f>
        <v>220</v>
      </c>
      <c r="L22" s="138"/>
      <c r="M22" s="138">
        <f>SUM(O22:AD22)</f>
        <v>220</v>
      </c>
      <c r="N22" s="138"/>
      <c r="O22" s="138">
        <v>32</v>
      </c>
      <c r="P22" s="138"/>
      <c r="Q22" s="138">
        <v>40</v>
      </c>
      <c r="R22" s="138"/>
      <c r="S22" s="138">
        <v>31</v>
      </c>
      <c r="T22" s="138"/>
      <c r="U22" s="138">
        <v>2</v>
      </c>
      <c r="V22" s="138"/>
      <c r="W22" s="138">
        <v>0</v>
      </c>
      <c r="X22" s="138"/>
      <c r="Y22" s="138">
        <v>36</v>
      </c>
      <c r="Z22" s="138"/>
      <c r="AA22" s="138">
        <v>79</v>
      </c>
      <c r="AB22" s="138"/>
      <c r="AC22" s="138">
        <v>0</v>
      </c>
      <c r="AD22" s="138"/>
      <c r="AE22" s="138">
        <v>0</v>
      </c>
      <c r="AF22" s="138"/>
      <c r="AG22" s="137">
        <v>9</v>
      </c>
    </row>
    <row r="23" spans="1:33" ht="20.100000000000001" customHeight="1" x14ac:dyDescent="0.2">
      <c r="A23" s="147"/>
      <c r="B23" s="147"/>
      <c r="C23" s="146"/>
      <c r="D23" s="152"/>
      <c r="E23" s="152"/>
      <c r="F23" s="152"/>
      <c r="G23" s="152"/>
      <c r="H23" s="153"/>
      <c r="I23" s="153"/>
      <c r="J23" s="153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1"/>
    </row>
    <row r="24" spans="1:33" ht="33" customHeight="1" x14ac:dyDescent="0.2">
      <c r="A24" s="143" t="s">
        <v>11</v>
      </c>
      <c r="B24" s="143"/>
      <c r="C24" s="142"/>
      <c r="D24" s="138">
        <f>F24+K24+AG24</f>
        <v>14454</v>
      </c>
      <c r="E24" s="138"/>
      <c r="F24" s="138">
        <f>F25+F26</f>
        <v>10179</v>
      </c>
      <c r="G24" s="138"/>
      <c r="H24" s="139"/>
      <c r="I24" s="139"/>
      <c r="J24" s="139"/>
      <c r="K24" s="138">
        <f>K25+K26</f>
        <v>4170</v>
      </c>
      <c r="L24" s="138"/>
      <c r="M24" s="138">
        <f>SUM(O24:AD24)</f>
        <v>4110</v>
      </c>
      <c r="N24" s="138"/>
      <c r="O24" s="138">
        <f>O25+O26</f>
        <v>655</v>
      </c>
      <c r="P24" s="138"/>
      <c r="Q24" s="138">
        <f>Q25+Q26</f>
        <v>634</v>
      </c>
      <c r="R24" s="138"/>
      <c r="S24" s="138">
        <f>S25+S26</f>
        <v>1003</v>
      </c>
      <c r="T24" s="138"/>
      <c r="U24" s="138">
        <f>U25+U26</f>
        <v>191</v>
      </c>
      <c r="V24" s="138"/>
      <c r="W24" s="138">
        <f>W25+W26</f>
        <v>69</v>
      </c>
      <c r="X24" s="138"/>
      <c r="Y24" s="138">
        <f>Y25+Y26</f>
        <v>724</v>
      </c>
      <c r="Z24" s="138"/>
      <c r="AA24" s="138">
        <f>AA25+AA26</f>
        <v>808</v>
      </c>
      <c r="AB24" s="138"/>
      <c r="AC24" s="138">
        <f>AC25+AC26</f>
        <v>26</v>
      </c>
      <c r="AD24" s="138"/>
      <c r="AE24" s="138">
        <f>AE25+AE26</f>
        <v>60</v>
      </c>
      <c r="AF24" s="138"/>
      <c r="AG24" s="137">
        <f>AG25+AG26</f>
        <v>105</v>
      </c>
    </row>
    <row r="25" spans="1:33" ht="33" customHeight="1" x14ac:dyDescent="0.2">
      <c r="A25" s="141" t="s">
        <v>189</v>
      </c>
      <c r="B25" s="141"/>
      <c r="C25" s="140"/>
      <c r="D25" s="138">
        <f>F25+K25+AG25</f>
        <v>13805</v>
      </c>
      <c r="E25" s="138"/>
      <c r="F25" s="138">
        <v>9738</v>
      </c>
      <c r="G25" s="138"/>
      <c r="H25" s="139"/>
      <c r="I25" s="139"/>
      <c r="J25" s="139"/>
      <c r="K25" s="138">
        <f>M25+AE25</f>
        <v>3968</v>
      </c>
      <c r="L25" s="138"/>
      <c r="M25" s="138">
        <f>SUM(O25:AD25)</f>
        <v>3909</v>
      </c>
      <c r="N25" s="138"/>
      <c r="O25" s="138">
        <v>632</v>
      </c>
      <c r="P25" s="138"/>
      <c r="Q25" s="138">
        <v>599</v>
      </c>
      <c r="R25" s="138"/>
      <c r="S25" s="138">
        <v>936</v>
      </c>
      <c r="T25" s="138"/>
      <c r="U25" s="138">
        <v>191</v>
      </c>
      <c r="V25" s="138"/>
      <c r="W25" s="138">
        <v>69</v>
      </c>
      <c r="X25" s="138"/>
      <c r="Y25" s="138">
        <v>680</v>
      </c>
      <c r="Z25" s="138"/>
      <c r="AA25" s="138">
        <v>776</v>
      </c>
      <c r="AB25" s="138"/>
      <c r="AC25" s="138">
        <v>26</v>
      </c>
      <c r="AD25" s="138"/>
      <c r="AE25" s="138">
        <v>59</v>
      </c>
      <c r="AF25" s="138"/>
      <c r="AG25" s="137">
        <f>18+81</f>
        <v>99</v>
      </c>
    </row>
    <row r="26" spans="1:33" ht="33" customHeight="1" x14ac:dyDescent="0.2">
      <c r="A26" s="141" t="s">
        <v>188</v>
      </c>
      <c r="B26" s="141"/>
      <c r="C26" s="140"/>
      <c r="D26" s="138">
        <f>F26+K26+AG26</f>
        <v>649</v>
      </c>
      <c r="E26" s="138"/>
      <c r="F26" s="138">
        <v>441</v>
      </c>
      <c r="G26" s="138"/>
      <c r="H26" s="139"/>
      <c r="I26" s="139" t="s">
        <v>190</v>
      </c>
      <c r="J26" s="139"/>
      <c r="K26" s="138">
        <f>M26+AE26</f>
        <v>202</v>
      </c>
      <c r="L26" s="138"/>
      <c r="M26" s="138">
        <f>SUM(O26:AD26)</f>
        <v>201</v>
      </c>
      <c r="N26" s="138"/>
      <c r="O26" s="138">
        <v>23</v>
      </c>
      <c r="P26" s="138"/>
      <c r="Q26" s="138">
        <v>35</v>
      </c>
      <c r="R26" s="138"/>
      <c r="S26" s="138">
        <v>67</v>
      </c>
      <c r="T26" s="138"/>
      <c r="U26" s="138">
        <v>0</v>
      </c>
      <c r="V26" s="138"/>
      <c r="W26" s="138">
        <v>0</v>
      </c>
      <c r="X26" s="138"/>
      <c r="Y26" s="138">
        <v>44</v>
      </c>
      <c r="Z26" s="138"/>
      <c r="AA26" s="138">
        <v>32</v>
      </c>
      <c r="AB26" s="138"/>
      <c r="AC26" s="138">
        <v>0</v>
      </c>
      <c r="AD26" s="138"/>
      <c r="AE26" s="138">
        <v>1</v>
      </c>
      <c r="AF26" s="138"/>
      <c r="AG26" s="137">
        <v>6</v>
      </c>
    </row>
    <row r="27" spans="1:33" ht="15.9" hidden="1" customHeight="1" x14ac:dyDescent="0.2">
      <c r="A27" s="150"/>
      <c r="B27" s="150"/>
      <c r="C27" s="149"/>
      <c r="D27" s="144"/>
      <c r="E27" s="144"/>
      <c r="F27" s="144"/>
      <c r="G27" s="144"/>
      <c r="H27" s="145"/>
      <c r="I27" s="145"/>
      <c r="J27" s="145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8"/>
      <c r="AF27" s="148"/>
    </row>
    <row r="28" spans="1:33" ht="15.9" hidden="1" customHeight="1" x14ac:dyDescent="0.2">
      <c r="A28" s="147"/>
      <c r="B28" s="147"/>
      <c r="C28" s="146"/>
      <c r="D28" s="144"/>
      <c r="E28" s="144"/>
      <c r="F28" s="144"/>
      <c r="G28" s="144"/>
      <c r="H28" s="145"/>
      <c r="I28" s="145"/>
      <c r="J28" s="145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</row>
    <row r="29" spans="1:33" ht="20.100000000000001" customHeight="1" x14ac:dyDescent="0.2">
      <c r="A29" s="141"/>
      <c r="B29" s="141"/>
      <c r="C29" s="140"/>
      <c r="D29" s="144"/>
      <c r="E29" s="144"/>
      <c r="F29" s="144"/>
      <c r="G29" s="144"/>
      <c r="H29" s="145"/>
      <c r="I29" s="145"/>
      <c r="J29" s="145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</row>
    <row r="30" spans="1:33" ht="33" customHeight="1" x14ac:dyDescent="0.2">
      <c r="A30" s="143" t="s">
        <v>6</v>
      </c>
      <c r="B30" s="143"/>
      <c r="C30" s="142"/>
      <c r="D30" s="138">
        <f>F30+K30+AG30</f>
        <v>12985</v>
      </c>
      <c r="E30" s="138"/>
      <c r="F30" s="138">
        <f>F31+F32</f>
        <v>8657</v>
      </c>
      <c r="G30" s="138"/>
      <c r="H30" s="139"/>
      <c r="I30" s="139"/>
      <c r="J30" s="139"/>
      <c r="K30" s="138">
        <f>K31+K32</f>
        <v>4221</v>
      </c>
      <c r="L30" s="138"/>
      <c r="M30" s="138">
        <f>SUM(O30:AD30)</f>
        <v>4141</v>
      </c>
      <c r="N30" s="138"/>
      <c r="O30" s="138">
        <f>O31+O32</f>
        <v>697</v>
      </c>
      <c r="P30" s="138"/>
      <c r="Q30" s="138">
        <f>Q31+Q32</f>
        <v>609</v>
      </c>
      <c r="R30" s="138"/>
      <c r="S30" s="138">
        <f>S31+S32</f>
        <v>1067</v>
      </c>
      <c r="T30" s="138"/>
      <c r="U30" s="138">
        <f>U31+U32</f>
        <v>178</v>
      </c>
      <c r="V30" s="138"/>
      <c r="W30" s="138">
        <f>W31+W32</f>
        <v>79</v>
      </c>
      <c r="X30" s="138"/>
      <c r="Y30" s="138">
        <f>Y31+Y32</f>
        <v>687</v>
      </c>
      <c r="Z30" s="138"/>
      <c r="AA30" s="138">
        <f>AA31+AA32</f>
        <v>815</v>
      </c>
      <c r="AB30" s="138"/>
      <c r="AC30" s="138">
        <f>AC31+AC32</f>
        <v>9</v>
      </c>
      <c r="AD30" s="138"/>
      <c r="AE30" s="138">
        <f>AE31+AE32</f>
        <v>80</v>
      </c>
      <c r="AF30" s="138"/>
      <c r="AG30" s="137">
        <f>AG31+AG32</f>
        <v>107</v>
      </c>
    </row>
    <row r="31" spans="1:33" ht="33" customHeight="1" x14ac:dyDescent="0.2">
      <c r="A31" s="141" t="s">
        <v>189</v>
      </c>
      <c r="B31" s="141"/>
      <c r="C31" s="140"/>
      <c r="D31" s="138">
        <f>F31+K31+AG31</f>
        <v>12415</v>
      </c>
      <c r="E31" s="138"/>
      <c r="F31" s="138">
        <v>8332</v>
      </c>
      <c r="G31" s="138"/>
      <c r="H31" s="139"/>
      <c r="I31" s="139"/>
      <c r="J31" s="139"/>
      <c r="K31" s="138">
        <f>M31+AE31</f>
        <v>3988</v>
      </c>
      <c r="L31" s="138"/>
      <c r="M31" s="138">
        <f>SUM(O31:AD31)</f>
        <v>3909</v>
      </c>
      <c r="N31" s="138"/>
      <c r="O31" s="138">
        <v>668</v>
      </c>
      <c r="P31" s="138"/>
      <c r="Q31" s="138">
        <v>581</v>
      </c>
      <c r="R31" s="138"/>
      <c r="S31" s="138">
        <v>979</v>
      </c>
      <c r="T31" s="138"/>
      <c r="U31" s="138">
        <v>177</v>
      </c>
      <c r="V31" s="138"/>
      <c r="W31" s="138">
        <v>75</v>
      </c>
      <c r="X31" s="138"/>
      <c r="Y31" s="138">
        <v>652</v>
      </c>
      <c r="Z31" s="138"/>
      <c r="AA31" s="138">
        <v>768</v>
      </c>
      <c r="AB31" s="138"/>
      <c r="AC31" s="138">
        <v>9</v>
      </c>
      <c r="AD31" s="138"/>
      <c r="AE31" s="138">
        <v>79</v>
      </c>
      <c r="AF31" s="138"/>
      <c r="AG31" s="137">
        <v>95</v>
      </c>
    </row>
    <row r="32" spans="1:33" ht="33" customHeight="1" x14ac:dyDescent="0.2">
      <c r="A32" s="141" t="s">
        <v>188</v>
      </c>
      <c r="B32" s="141"/>
      <c r="C32" s="140"/>
      <c r="D32" s="138">
        <f>F32+K32+AG32</f>
        <v>570</v>
      </c>
      <c r="E32" s="138"/>
      <c r="F32" s="138">
        <v>325</v>
      </c>
      <c r="G32" s="138"/>
      <c r="H32" s="139"/>
      <c r="I32" s="139"/>
      <c r="J32" s="139"/>
      <c r="K32" s="138">
        <f>M32+AE32</f>
        <v>233</v>
      </c>
      <c r="L32" s="138"/>
      <c r="M32" s="138">
        <f>SUM(O32:AD32)</f>
        <v>232</v>
      </c>
      <c r="N32" s="138"/>
      <c r="O32" s="138">
        <v>29</v>
      </c>
      <c r="P32" s="138"/>
      <c r="Q32" s="138">
        <v>28</v>
      </c>
      <c r="R32" s="138"/>
      <c r="S32" s="138">
        <v>88</v>
      </c>
      <c r="T32" s="138"/>
      <c r="U32" s="138">
        <v>1</v>
      </c>
      <c r="V32" s="138"/>
      <c r="W32" s="138">
        <v>4</v>
      </c>
      <c r="X32" s="138"/>
      <c r="Y32" s="138">
        <v>35</v>
      </c>
      <c r="Z32" s="138"/>
      <c r="AA32" s="138">
        <v>47</v>
      </c>
      <c r="AB32" s="138"/>
      <c r="AC32" s="138"/>
      <c r="AD32" s="138"/>
      <c r="AE32" s="138">
        <v>1</v>
      </c>
      <c r="AF32" s="138"/>
      <c r="AG32" s="137">
        <v>12</v>
      </c>
    </row>
    <row r="33" spans="1:33" ht="20.100000000000001" customHeight="1" thickBot="1" x14ac:dyDescent="0.25">
      <c r="A33" s="136"/>
      <c r="B33" s="136"/>
      <c r="C33" s="135"/>
      <c r="D33" s="133"/>
      <c r="E33" s="133"/>
      <c r="F33" s="133"/>
      <c r="G33" s="133"/>
      <c r="H33" s="134"/>
      <c r="I33" s="134"/>
      <c r="J33" s="134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36"/>
    </row>
    <row r="34" spans="1:33" ht="15.9" customHeight="1" x14ac:dyDescent="0.2">
      <c r="A34" s="2" t="s">
        <v>35</v>
      </c>
      <c r="B34" s="24"/>
      <c r="C34" s="24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</row>
    <row r="35" spans="1:33" s="49" customFormat="1" ht="18" customHeight="1" x14ac:dyDescent="0.2">
      <c r="A35" s="2" t="s">
        <v>187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33" s="49" customFormat="1" x14ac:dyDescent="0.2">
      <c r="A36" s="2" t="s">
        <v>186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33" x14ac:dyDescent="0.2">
      <c r="B37" s="1" t="s">
        <v>185</v>
      </c>
    </row>
  </sheetData>
  <mergeCells count="360">
    <mergeCell ref="AA32:AB32"/>
    <mergeCell ref="A32:C32"/>
    <mergeCell ref="D32:E32"/>
    <mergeCell ref="S29:T29"/>
    <mergeCell ref="Q32:R32"/>
    <mergeCell ref="S32:T32"/>
    <mergeCell ref="U32:V32"/>
    <mergeCell ref="W32:X32"/>
    <mergeCell ref="Y32:Z32"/>
    <mergeCell ref="AE29:AF29"/>
    <mergeCell ref="AC32:AD32"/>
    <mergeCell ref="AE32:AF32"/>
    <mergeCell ref="A29:C29"/>
    <mergeCell ref="D29:E29"/>
    <mergeCell ref="F29:G29"/>
    <mergeCell ref="K29:L29"/>
    <mergeCell ref="M29:N29"/>
    <mergeCell ref="O29:P29"/>
    <mergeCell ref="Q29:R29"/>
    <mergeCell ref="AA31:AB31"/>
    <mergeCell ref="AC31:AD31"/>
    <mergeCell ref="U29:V29"/>
    <mergeCell ref="W29:X29"/>
    <mergeCell ref="Y29:Z29"/>
    <mergeCell ref="AA29:AB29"/>
    <mergeCell ref="AC29:AD29"/>
    <mergeCell ref="F32:G32"/>
    <mergeCell ref="K32:L32"/>
    <mergeCell ref="M32:N32"/>
    <mergeCell ref="O32:P32"/>
    <mergeCell ref="U31:V31"/>
    <mergeCell ref="W31:X31"/>
    <mergeCell ref="AA30:AB30"/>
    <mergeCell ref="A30:C30"/>
    <mergeCell ref="D30:E30"/>
    <mergeCell ref="F30:G30"/>
    <mergeCell ref="K30:L30"/>
    <mergeCell ref="M30:N30"/>
    <mergeCell ref="O30:P30"/>
    <mergeCell ref="S31:T31"/>
    <mergeCell ref="Q30:R30"/>
    <mergeCell ref="S30:T30"/>
    <mergeCell ref="U30:V30"/>
    <mergeCell ref="W30:X30"/>
    <mergeCell ref="Y30:Z30"/>
    <mergeCell ref="Y31:Z31"/>
    <mergeCell ref="AE31:AF31"/>
    <mergeCell ref="AC30:AD30"/>
    <mergeCell ref="AE30:AF30"/>
    <mergeCell ref="A31:C31"/>
    <mergeCell ref="D31:E31"/>
    <mergeCell ref="F31:G31"/>
    <mergeCell ref="K31:L31"/>
    <mergeCell ref="M31:N31"/>
    <mergeCell ref="O31:P31"/>
    <mergeCell ref="Q31:R31"/>
    <mergeCell ref="A33:C33"/>
    <mergeCell ref="D33:E33"/>
    <mergeCell ref="F33:G33"/>
    <mergeCell ref="K33:L33"/>
    <mergeCell ref="M33:N33"/>
    <mergeCell ref="O33:P33"/>
    <mergeCell ref="A27:C27"/>
    <mergeCell ref="D27:E27"/>
    <mergeCell ref="AC33:AD33"/>
    <mergeCell ref="AE33:AF33"/>
    <mergeCell ref="Q33:R33"/>
    <mergeCell ref="S33:T33"/>
    <mergeCell ref="U33:V33"/>
    <mergeCell ref="W33:X33"/>
    <mergeCell ref="Y33:Z33"/>
    <mergeCell ref="AA33:AB33"/>
    <mergeCell ref="S28:T28"/>
    <mergeCell ref="Q27:R27"/>
    <mergeCell ref="S27:T27"/>
    <mergeCell ref="U27:V27"/>
    <mergeCell ref="W27:X27"/>
    <mergeCell ref="Y27:Z27"/>
    <mergeCell ref="AE28:AF28"/>
    <mergeCell ref="AC27:AD27"/>
    <mergeCell ref="AE27:AF27"/>
    <mergeCell ref="A28:C28"/>
    <mergeCell ref="D28:E28"/>
    <mergeCell ref="F28:G28"/>
    <mergeCell ref="K28:L28"/>
    <mergeCell ref="M28:N28"/>
    <mergeCell ref="O28:P28"/>
    <mergeCell ref="Q28:R28"/>
    <mergeCell ref="Y23:Z23"/>
    <mergeCell ref="AA23:AB23"/>
    <mergeCell ref="AC23:AD23"/>
    <mergeCell ref="U28:V28"/>
    <mergeCell ref="W28:X28"/>
    <mergeCell ref="Y28:Z28"/>
    <mergeCell ref="AA28:AB28"/>
    <mergeCell ref="AC28:AD28"/>
    <mergeCell ref="AA27:AB27"/>
    <mergeCell ref="F27:G27"/>
    <mergeCell ref="K27:L27"/>
    <mergeCell ref="M27:N27"/>
    <mergeCell ref="O27:P27"/>
    <mergeCell ref="U23:V23"/>
    <mergeCell ref="W23:X23"/>
    <mergeCell ref="W22:X22"/>
    <mergeCell ref="Y22:Z22"/>
    <mergeCell ref="AA22:AB22"/>
    <mergeCell ref="A22:C22"/>
    <mergeCell ref="D22:E22"/>
    <mergeCell ref="F22:G22"/>
    <mergeCell ref="K22:L22"/>
    <mergeCell ref="M22:N22"/>
    <mergeCell ref="O22:P22"/>
    <mergeCell ref="O23:P23"/>
    <mergeCell ref="Q23:R23"/>
    <mergeCell ref="S23:T23"/>
    <mergeCell ref="Q22:R22"/>
    <mergeCell ref="S22:T22"/>
    <mergeCell ref="U22:V22"/>
    <mergeCell ref="A20:C20"/>
    <mergeCell ref="D20:E20"/>
    <mergeCell ref="AE23:AF23"/>
    <mergeCell ref="AC22:AD22"/>
    <mergeCell ref="AE22:AF22"/>
    <mergeCell ref="A23:C23"/>
    <mergeCell ref="D23:E23"/>
    <mergeCell ref="F23:G23"/>
    <mergeCell ref="K23:L23"/>
    <mergeCell ref="M23:N23"/>
    <mergeCell ref="S21:T21"/>
    <mergeCell ref="Q20:R20"/>
    <mergeCell ref="S20:T20"/>
    <mergeCell ref="U20:V20"/>
    <mergeCell ref="W20:X20"/>
    <mergeCell ref="Y20:Z20"/>
    <mergeCell ref="AE21:AF21"/>
    <mergeCell ref="AC20:AD20"/>
    <mergeCell ref="AE20:AF20"/>
    <mergeCell ref="A21:C21"/>
    <mergeCell ref="D21:E21"/>
    <mergeCell ref="F21:G21"/>
    <mergeCell ref="K21:L21"/>
    <mergeCell ref="M21:N21"/>
    <mergeCell ref="O21:P21"/>
    <mergeCell ref="Q21:R21"/>
    <mergeCell ref="Y18:Z18"/>
    <mergeCell ref="AA18:AB18"/>
    <mergeCell ref="AC18:AD18"/>
    <mergeCell ref="U21:V21"/>
    <mergeCell ref="W21:X21"/>
    <mergeCell ref="Y21:Z21"/>
    <mergeCell ref="AA21:AB21"/>
    <mergeCell ref="AC21:AD21"/>
    <mergeCell ref="AA20:AB20"/>
    <mergeCell ref="F20:G20"/>
    <mergeCell ref="K20:L20"/>
    <mergeCell ref="M20:N20"/>
    <mergeCell ref="O20:P20"/>
    <mergeCell ref="U18:V18"/>
    <mergeCell ref="W18:X18"/>
    <mergeCell ref="W17:X17"/>
    <mergeCell ref="Y17:Z17"/>
    <mergeCell ref="AA17:AB17"/>
    <mergeCell ref="A17:C17"/>
    <mergeCell ref="D17:E17"/>
    <mergeCell ref="F17:G17"/>
    <mergeCell ref="K17:L17"/>
    <mergeCell ref="M17:N17"/>
    <mergeCell ref="O17:P17"/>
    <mergeCell ref="O18:P18"/>
    <mergeCell ref="Q18:R18"/>
    <mergeCell ref="S18:T18"/>
    <mergeCell ref="Q17:R17"/>
    <mergeCell ref="S17:T17"/>
    <mergeCell ref="U17:V17"/>
    <mergeCell ref="A15:C15"/>
    <mergeCell ref="D15:E15"/>
    <mergeCell ref="AE18:AF18"/>
    <mergeCell ref="AC17:AD17"/>
    <mergeCell ref="AE17:AF17"/>
    <mergeCell ref="A18:C18"/>
    <mergeCell ref="D18:E18"/>
    <mergeCell ref="F18:G18"/>
    <mergeCell ref="K18:L18"/>
    <mergeCell ref="M18:N18"/>
    <mergeCell ref="S16:T16"/>
    <mergeCell ref="Q15:R15"/>
    <mergeCell ref="S15:T15"/>
    <mergeCell ref="U15:V15"/>
    <mergeCell ref="W15:X15"/>
    <mergeCell ref="Y15:Z15"/>
    <mergeCell ref="AE16:AF16"/>
    <mergeCell ref="AC15:AD15"/>
    <mergeCell ref="AE15:AF15"/>
    <mergeCell ref="A16:C16"/>
    <mergeCell ref="D16:E16"/>
    <mergeCell ref="F16:G16"/>
    <mergeCell ref="K16:L16"/>
    <mergeCell ref="M16:N16"/>
    <mergeCell ref="O16:P16"/>
    <mergeCell ref="Q16:R16"/>
    <mergeCell ref="Y14:Z14"/>
    <mergeCell ref="AA14:AB14"/>
    <mergeCell ref="AC14:AD14"/>
    <mergeCell ref="U16:V16"/>
    <mergeCell ref="W16:X16"/>
    <mergeCell ref="Y16:Z16"/>
    <mergeCell ref="AA16:AB16"/>
    <mergeCell ref="AC16:AD16"/>
    <mergeCell ref="AA15:AB15"/>
    <mergeCell ref="F15:G15"/>
    <mergeCell ref="K15:L15"/>
    <mergeCell ref="M15:N15"/>
    <mergeCell ref="O15:P15"/>
    <mergeCell ref="U14:V14"/>
    <mergeCell ref="W14:X14"/>
    <mergeCell ref="W13:X13"/>
    <mergeCell ref="Y13:Z13"/>
    <mergeCell ref="AA13:AB13"/>
    <mergeCell ref="A13:C13"/>
    <mergeCell ref="D13:E13"/>
    <mergeCell ref="F13:G13"/>
    <mergeCell ref="K13:L13"/>
    <mergeCell ref="M13:N13"/>
    <mergeCell ref="O13:P13"/>
    <mergeCell ref="O14:P14"/>
    <mergeCell ref="Q14:R14"/>
    <mergeCell ref="S14:T14"/>
    <mergeCell ref="Q13:R13"/>
    <mergeCell ref="S13:T13"/>
    <mergeCell ref="U13:V13"/>
    <mergeCell ref="A11:C11"/>
    <mergeCell ref="D11:E11"/>
    <mergeCell ref="AE14:AF14"/>
    <mergeCell ref="AC13:AD13"/>
    <mergeCell ref="AE13:AF13"/>
    <mergeCell ref="A14:C14"/>
    <mergeCell ref="D14:E14"/>
    <mergeCell ref="F14:G14"/>
    <mergeCell ref="K14:L14"/>
    <mergeCell ref="M14:N14"/>
    <mergeCell ref="S12:T12"/>
    <mergeCell ref="Q11:R11"/>
    <mergeCell ref="S11:T11"/>
    <mergeCell ref="U11:V11"/>
    <mergeCell ref="W11:X11"/>
    <mergeCell ref="Y11:Z11"/>
    <mergeCell ref="AE12:AF12"/>
    <mergeCell ref="AC11:AD11"/>
    <mergeCell ref="AE11:AF11"/>
    <mergeCell ref="A12:C12"/>
    <mergeCell ref="D12:E12"/>
    <mergeCell ref="F12:G12"/>
    <mergeCell ref="K12:L12"/>
    <mergeCell ref="M12:N12"/>
    <mergeCell ref="O12:P12"/>
    <mergeCell ref="Q12:R12"/>
    <mergeCell ref="AC10:AD10"/>
    <mergeCell ref="U12:V12"/>
    <mergeCell ref="W12:X12"/>
    <mergeCell ref="Y12:Z12"/>
    <mergeCell ref="AA12:AB12"/>
    <mergeCell ref="AC12:AD12"/>
    <mergeCell ref="AA11:AB11"/>
    <mergeCell ref="AA9:AB9"/>
    <mergeCell ref="F11:G11"/>
    <mergeCell ref="K11:L11"/>
    <mergeCell ref="M11:N11"/>
    <mergeCell ref="O11:P11"/>
    <mergeCell ref="U10:V10"/>
    <mergeCell ref="W10:X10"/>
    <mergeCell ref="Y10:Z10"/>
    <mergeCell ref="AA10:AB10"/>
    <mergeCell ref="S10:T10"/>
    <mergeCell ref="Q9:R9"/>
    <mergeCell ref="S9:T9"/>
    <mergeCell ref="U9:V9"/>
    <mergeCell ref="W9:X9"/>
    <mergeCell ref="Y9:Z9"/>
    <mergeCell ref="AE10:AF10"/>
    <mergeCell ref="AC9:AD9"/>
    <mergeCell ref="AE9:AF9"/>
    <mergeCell ref="A10:C10"/>
    <mergeCell ref="D10:E10"/>
    <mergeCell ref="F10:G10"/>
    <mergeCell ref="K10:L10"/>
    <mergeCell ref="M10:N10"/>
    <mergeCell ref="O10:P10"/>
    <mergeCell ref="Q10:R10"/>
    <mergeCell ref="W8:X8"/>
    <mergeCell ref="Y8:Z8"/>
    <mergeCell ref="AA8:AB8"/>
    <mergeCell ref="AC8:AD8"/>
    <mergeCell ref="A9:C9"/>
    <mergeCell ref="D9:E9"/>
    <mergeCell ref="F9:G9"/>
    <mergeCell ref="K9:L9"/>
    <mergeCell ref="M9:N9"/>
    <mergeCell ref="O9:P9"/>
    <mergeCell ref="K6:AF6"/>
    <mergeCell ref="AG6:AG8"/>
    <mergeCell ref="K7:L8"/>
    <mergeCell ref="M7:N8"/>
    <mergeCell ref="O7:AD7"/>
    <mergeCell ref="AE7:AF8"/>
    <mergeCell ref="O8:P8"/>
    <mergeCell ref="Q8:R8"/>
    <mergeCell ref="S8:T8"/>
    <mergeCell ref="U8:V8"/>
    <mergeCell ref="A2:AF2"/>
    <mergeCell ref="A3:AF3"/>
    <mergeCell ref="AC4:AG4"/>
    <mergeCell ref="A5:C8"/>
    <mergeCell ref="D5:E8"/>
    <mergeCell ref="F5:AF5"/>
    <mergeCell ref="F6:G8"/>
    <mergeCell ref="H6:H8"/>
    <mergeCell ref="I6:I8"/>
    <mergeCell ref="J6:J8"/>
    <mergeCell ref="AC24:AD24"/>
    <mergeCell ref="AE24:AF24"/>
    <mergeCell ref="Q24:R24"/>
    <mergeCell ref="S24:T24"/>
    <mergeCell ref="U24:V24"/>
    <mergeCell ref="W24:X24"/>
    <mergeCell ref="Y24:Z24"/>
    <mergeCell ref="AA24:AB24"/>
    <mergeCell ref="A24:C24"/>
    <mergeCell ref="D24:E24"/>
    <mergeCell ref="F24:G24"/>
    <mergeCell ref="K24:L24"/>
    <mergeCell ref="M24:N24"/>
    <mergeCell ref="O24:P24"/>
    <mergeCell ref="AC25:AD25"/>
    <mergeCell ref="AE25:AF25"/>
    <mergeCell ref="Q25:R25"/>
    <mergeCell ref="S25:T25"/>
    <mergeCell ref="U25:V25"/>
    <mergeCell ref="W25:X25"/>
    <mergeCell ref="Y25:Z25"/>
    <mergeCell ref="AA25:AB25"/>
    <mergeCell ref="A25:C25"/>
    <mergeCell ref="D25:E25"/>
    <mergeCell ref="F25:G25"/>
    <mergeCell ref="K25:L25"/>
    <mergeCell ref="M25:N25"/>
    <mergeCell ref="O25:P25"/>
    <mergeCell ref="AC26:AD26"/>
    <mergeCell ref="AE26:AF26"/>
    <mergeCell ref="Q26:R26"/>
    <mergeCell ref="S26:T26"/>
    <mergeCell ref="U26:V26"/>
    <mergeCell ref="W26:X26"/>
    <mergeCell ref="Y26:Z26"/>
    <mergeCell ref="AA26:AB26"/>
    <mergeCell ref="A26:C26"/>
    <mergeCell ref="D26:E26"/>
    <mergeCell ref="F26:G26"/>
    <mergeCell ref="K26:L26"/>
    <mergeCell ref="M26:N26"/>
    <mergeCell ref="O26:P26"/>
  </mergeCells>
  <phoneticPr fontId="3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6</vt:lpstr>
      <vt:lpstr>7</vt:lpstr>
      <vt:lpstr>8-1</vt:lpstr>
      <vt:lpstr>8-2</vt:lpstr>
      <vt:lpstr>8-3</vt:lpstr>
      <vt:lpstr>9</vt:lpstr>
      <vt:lpstr>10</vt:lpstr>
      <vt:lpstr>11,12</vt:lpstr>
      <vt:lpstr>13</vt:lpstr>
      <vt:lpstr>14</vt:lpstr>
      <vt:lpstr>15</vt:lpstr>
      <vt:lpstr>16</vt:lpstr>
      <vt:lpstr>'10'!Print_Area</vt:lpstr>
      <vt:lpstr>'11,12'!Print_Area</vt:lpstr>
      <vt:lpstr>'14'!Print_Area</vt:lpstr>
      <vt:lpstr>'15'!Print_Area</vt:lpstr>
      <vt:lpstr>'16'!Print_Area</vt:lpstr>
      <vt:lpstr>'6'!Print_Area</vt:lpstr>
      <vt:lpstr>'7'!Print_Area</vt:lpstr>
      <vt:lpstr>'8-1'!Print_Area</vt:lpstr>
      <vt:lpstr>'8-2'!Print_Area</vt:lpstr>
      <vt:lpstr>'8-3'!Print_Area</vt:lpstr>
      <vt:lpstr>'9'!Print_Area</vt:lpstr>
      <vt:lpstr>'7'!Print_Titles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沓野 優也</dc:creator>
  <cp:lastModifiedBy>沓野 優也</cp:lastModifiedBy>
  <dcterms:created xsi:type="dcterms:W3CDTF">2024-09-05T07:18:20Z</dcterms:created>
  <dcterms:modified xsi:type="dcterms:W3CDTF">2024-09-05T07:18:28Z</dcterms:modified>
</cp:coreProperties>
</file>