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CF0E5681-F31A-43E7-A3DF-2403D1C7D764}" xr6:coauthVersionLast="47" xr6:coauthVersionMax="47" xr10:uidLastSave="{00000000-0000-0000-0000-000000000000}"/>
  <bookViews>
    <workbookView xWindow="1224" yWindow="1956" windowWidth="12420" windowHeight="8964" xr2:uid="{46B60695-091B-4B0E-A1BD-C987C187604E}"/>
  </bookViews>
  <sheets>
    <sheet name="53" sheetId="1" r:id="rId1"/>
    <sheet name="54" sheetId="2" r:id="rId2"/>
    <sheet name="55" sheetId="3" r:id="rId3"/>
  </sheets>
  <definedNames>
    <definedName name="_xlnm.Print_Area" localSheetId="0">'53'!$A$1:$X$37</definedName>
    <definedName name="_xlnm.Print_Area" localSheetId="1">'54'!$A$1:$AK$31</definedName>
    <definedName name="_xlnm.Print_Area" localSheetId="2">'55'!$A$1:$AJ$14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2" l="1"/>
  <c r="AF7" i="2"/>
  <c r="AG10" i="2" s="1"/>
  <c r="AH7" i="2"/>
  <c r="AI16" i="2" s="1"/>
  <c r="L9" i="2"/>
  <c r="N9" i="2"/>
  <c r="P9" i="2"/>
  <c r="P7" i="2" s="1"/>
  <c r="R9" i="2"/>
  <c r="S9" i="2" s="1"/>
  <c r="T9" i="2"/>
  <c r="T7" i="2" s="1"/>
  <c r="V9" i="2"/>
  <c r="V7" i="2" s="1"/>
  <c r="X9" i="2"/>
  <c r="X7" i="2" s="1"/>
  <c r="Z9" i="2"/>
  <c r="AB9" i="2"/>
  <c r="AB7" i="2" s="1"/>
  <c r="AE9" i="2"/>
  <c r="AE7" i="2" s="1"/>
  <c r="AI9" i="2"/>
  <c r="AJ9" i="2"/>
  <c r="AJ7" i="2" s="1"/>
  <c r="AE10" i="2"/>
  <c r="AE11" i="2"/>
  <c r="AG11" i="2"/>
  <c r="AE12" i="2"/>
  <c r="L14" i="2"/>
  <c r="N14" i="2"/>
  <c r="P14" i="2"/>
  <c r="Q14" i="2" s="1"/>
  <c r="R14" i="2"/>
  <c r="R7" i="2" s="1"/>
  <c r="T14" i="2"/>
  <c r="U14" i="2" s="1"/>
  <c r="V14" i="2"/>
  <c r="W14" i="2" s="1"/>
  <c r="X14" i="2"/>
  <c r="Y14" i="2" s="1"/>
  <c r="Z14" i="2"/>
  <c r="Z7" i="2" s="1"/>
  <c r="AB14" i="2"/>
  <c r="AC14" i="2" s="1"/>
  <c r="AE14" i="2"/>
  <c r="AE15" i="2"/>
  <c r="AG15" i="2"/>
  <c r="L16" i="2"/>
  <c r="N16" i="2"/>
  <c r="AE16" i="2"/>
  <c r="AG16" i="2"/>
  <c r="AE17" i="2"/>
  <c r="AG17" i="2"/>
  <c r="AE18" i="2"/>
  <c r="AG18" i="2"/>
  <c r="AE19" i="2"/>
  <c r="AG19" i="2"/>
  <c r="AE20" i="2"/>
  <c r="AG20" i="2"/>
  <c r="AE21" i="2"/>
  <c r="AG21" i="2"/>
  <c r="P23" i="2"/>
  <c r="R23" i="2"/>
  <c r="T23" i="2"/>
  <c r="V23" i="2"/>
  <c r="X23" i="2"/>
  <c r="Z23" i="2"/>
  <c r="AB23" i="2"/>
  <c r="AE23" i="2"/>
  <c r="AG23" i="2"/>
  <c r="AE24" i="2"/>
  <c r="AG24" i="2"/>
  <c r="AE25" i="2"/>
  <c r="AG25" i="2"/>
  <c r="L26" i="2"/>
  <c r="L23" i="2" s="1"/>
  <c r="N26" i="2"/>
  <c r="N23" i="2" s="1"/>
  <c r="AE26" i="2"/>
  <c r="AG26" i="2"/>
  <c r="AE27" i="2"/>
  <c r="AG27" i="2"/>
  <c r="AE28" i="2"/>
  <c r="AG28" i="2"/>
  <c r="AE29" i="2"/>
  <c r="AG29" i="2"/>
  <c r="D7" i="1"/>
  <c r="H7" i="1"/>
  <c r="N7" i="1"/>
  <c r="T7" i="1"/>
  <c r="V7" i="1"/>
  <c r="D8" i="1"/>
  <c r="H8" i="1"/>
  <c r="T8" i="1"/>
  <c r="V8" i="1"/>
  <c r="X8" i="1"/>
  <c r="D9" i="1"/>
  <c r="H9" i="1"/>
  <c r="R9" i="1"/>
  <c r="T9" i="1"/>
  <c r="V9" i="1"/>
  <c r="D10" i="1"/>
  <c r="H10" i="1"/>
  <c r="L10" i="1"/>
  <c r="T10" i="1"/>
  <c r="V10" i="1"/>
  <c r="D11" i="1"/>
  <c r="F11" i="1"/>
  <c r="H11" i="1"/>
  <c r="T11" i="1"/>
  <c r="V11" i="1"/>
  <c r="D12" i="1"/>
  <c r="H12" i="1"/>
  <c r="P12" i="1"/>
  <c r="T12" i="1"/>
  <c r="V12" i="1"/>
  <c r="D13" i="1"/>
  <c r="H13" i="1"/>
  <c r="J13" i="1"/>
  <c r="T13" i="1"/>
  <c r="V13" i="1"/>
  <c r="D14" i="1"/>
  <c r="H14" i="1"/>
  <c r="T14" i="1"/>
  <c r="V14" i="1"/>
  <c r="D15" i="1"/>
  <c r="H15" i="1"/>
  <c r="N15" i="1"/>
  <c r="T15" i="1"/>
  <c r="V15" i="1"/>
  <c r="D16" i="1"/>
  <c r="H16" i="1"/>
  <c r="T16" i="1"/>
  <c r="V16" i="1"/>
  <c r="X16" i="1"/>
  <c r="D17" i="1"/>
  <c r="H17" i="1"/>
  <c r="R17" i="1"/>
  <c r="T17" i="1"/>
  <c r="V17" i="1"/>
  <c r="D18" i="1"/>
  <c r="H18" i="1"/>
  <c r="L18" i="1"/>
  <c r="T18" i="1"/>
  <c r="V18" i="1"/>
  <c r="D19" i="1"/>
  <c r="F19" i="1"/>
  <c r="H19" i="1"/>
  <c r="T19" i="1"/>
  <c r="V19" i="1"/>
  <c r="D20" i="1"/>
  <c r="H20" i="1"/>
  <c r="P20" i="1"/>
  <c r="T20" i="1"/>
  <c r="V20" i="1"/>
  <c r="D21" i="1"/>
  <c r="H21" i="1"/>
  <c r="J21" i="1"/>
  <c r="T21" i="1"/>
  <c r="V21" i="1"/>
  <c r="D22" i="1"/>
  <c r="H22" i="1"/>
  <c r="T22" i="1"/>
  <c r="V22" i="1"/>
  <c r="D23" i="1"/>
  <c r="H23" i="1"/>
  <c r="N23" i="1"/>
  <c r="T23" i="1"/>
  <c r="V23" i="1"/>
  <c r="D24" i="1"/>
  <c r="H24" i="1"/>
  <c r="T24" i="1"/>
  <c r="V24" i="1"/>
  <c r="X24" i="1"/>
  <c r="D25" i="1"/>
  <c r="E25" i="1"/>
  <c r="F9" i="1" s="1"/>
  <c r="H25" i="1"/>
  <c r="I25" i="1"/>
  <c r="J11" i="1" s="1"/>
  <c r="K25" i="1"/>
  <c r="L8" i="1" s="1"/>
  <c r="L25" i="1"/>
  <c r="M25" i="1"/>
  <c r="N13" i="1" s="1"/>
  <c r="O25" i="1"/>
  <c r="P10" i="1" s="1"/>
  <c r="Q25" i="1"/>
  <c r="R7" i="1" s="1"/>
  <c r="T25" i="1"/>
  <c r="V25" i="1"/>
  <c r="W25" i="1"/>
  <c r="X14" i="1" s="1"/>
  <c r="E26" i="1"/>
  <c r="E27" i="1"/>
  <c r="E28" i="1"/>
  <c r="D29" i="1"/>
  <c r="E29" i="1"/>
  <c r="F29" i="1" s="1"/>
  <c r="H29" i="1"/>
  <c r="R29" i="1"/>
  <c r="T29" i="1"/>
  <c r="V29" i="1"/>
  <c r="D30" i="1"/>
  <c r="E30" i="1"/>
  <c r="F30" i="1" s="1"/>
  <c r="H30" i="1"/>
  <c r="J30" i="1"/>
  <c r="T30" i="1"/>
  <c r="V30" i="1"/>
  <c r="D31" i="1"/>
  <c r="E31" i="1"/>
  <c r="F31" i="1" s="1"/>
  <c r="H31" i="1"/>
  <c r="R31" i="1"/>
  <c r="T31" i="1"/>
  <c r="V31" i="1"/>
  <c r="D32" i="1"/>
  <c r="E32" i="1"/>
  <c r="F32" i="1" s="1"/>
  <c r="H32" i="1"/>
  <c r="J32" i="1"/>
  <c r="T32" i="1"/>
  <c r="V32" i="1"/>
  <c r="D33" i="1"/>
  <c r="E33" i="1"/>
  <c r="F33" i="1" s="1"/>
  <c r="H33" i="1"/>
  <c r="L33" i="1"/>
  <c r="R33" i="1"/>
  <c r="T33" i="1"/>
  <c r="V33" i="1"/>
  <c r="D34" i="1"/>
  <c r="E34" i="1"/>
  <c r="F34" i="1" s="1"/>
  <c r="H34" i="1"/>
  <c r="J34" i="1"/>
  <c r="L34" i="1"/>
  <c r="T34" i="1"/>
  <c r="V34" i="1"/>
  <c r="E35" i="1"/>
  <c r="I35" i="1"/>
  <c r="J29" i="1" s="1"/>
  <c r="K35" i="1"/>
  <c r="L29" i="1" s="1"/>
  <c r="M35" i="1"/>
  <c r="N30" i="1" s="1"/>
  <c r="O35" i="1"/>
  <c r="P30" i="1" s="1"/>
  <c r="Q35" i="1"/>
  <c r="R30" i="1" s="1"/>
  <c r="W35" i="1"/>
  <c r="X29" i="1" s="1"/>
  <c r="Q11" i="2" l="1"/>
  <c r="Q15" i="2"/>
  <c r="Q21" i="2"/>
  <c r="Q23" i="2"/>
  <c r="Q25" i="2"/>
  <c r="Q18" i="2"/>
  <c r="Q28" i="2"/>
  <c r="Q10" i="2"/>
  <c r="Q20" i="2"/>
  <c r="Q24" i="2"/>
  <c r="Q17" i="2"/>
  <c r="Q27" i="2"/>
  <c r="Q19" i="2"/>
  <c r="Q29" i="2"/>
  <c r="Q12" i="2"/>
  <c r="Q16" i="2"/>
  <c r="Q26" i="2"/>
  <c r="N7" i="2"/>
  <c r="AK9" i="2"/>
  <c r="AK7" i="2" s="1"/>
  <c r="AK19" i="2"/>
  <c r="AK23" i="2"/>
  <c r="AK29" i="2"/>
  <c r="AK17" i="2"/>
  <c r="AK16" i="2"/>
  <c r="AK26" i="2"/>
  <c r="AK27" i="2"/>
  <c r="AK11" i="2"/>
  <c r="AK15" i="2"/>
  <c r="AK21" i="2"/>
  <c r="AK25" i="2"/>
  <c r="AK18" i="2"/>
  <c r="AK28" i="2"/>
  <c r="AK10" i="2"/>
  <c r="AK14" i="2"/>
  <c r="AK20" i="2"/>
  <c r="AK24" i="2"/>
  <c r="AK12" i="2"/>
  <c r="AI7" i="2"/>
  <c r="AC10" i="2"/>
  <c r="AC20" i="2"/>
  <c r="AC24" i="2"/>
  <c r="AC17" i="2"/>
  <c r="AC27" i="2"/>
  <c r="AC25" i="2"/>
  <c r="AC12" i="2"/>
  <c r="AC19" i="2"/>
  <c r="AC23" i="2"/>
  <c r="AC29" i="2"/>
  <c r="AC16" i="2"/>
  <c r="AC26" i="2"/>
  <c r="AC11" i="2"/>
  <c r="AC15" i="2"/>
  <c r="AC21" i="2"/>
  <c r="AC18" i="2"/>
  <c r="AC28" i="2"/>
  <c r="L7" i="2"/>
  <c r="M23" i="2" s="1"/>
  <c r="U19" i="2"/>
  <c r="U29" i="2"/>
  <c r="U16" i="2"/>
  <c r="U26" i="2"/>
  <c r="U11" i="2"/>
  <c r="U15" i="2"/>
  <c r="U21" i="2"/>
  <c r="U25" i="2"/>
  <c r="U18" i="2"/>
  <c r="U28" i="2"/>
  <c r="U23" i="2"/>
  <c r="U17" i="2"/>
  <c r="U10" i="2"/>
  <c r="U20" i="2"/>
  <c r="U24" i="2"/>
  <c r="U27" i="2"/>
  <c r="U12" i="2"/>
  <c r="AA10" i="2"/>
  <c r="AA20" i="2"/>
  <c r="AA24" i="2"/>
  <c r="AA17" i="2"/>
  <c r="AA27" i="2"/>
  <c r="AA12" i="2"/>
  <c r="AA23" i="2"/>
  <c r="AA28" i="2"/>
  <c r="AA19" i="2"/>
  <c r="AA29" i="2"/>
  <c r="AA16" i="2"/>
  <c r="AA26" i="2"/>
  <c r="AA11" i="2"/>
  <c r="AA15" i="2"/>
  <c r="AA21" i="2"/>
  <c r="AA25" i="2"/>
  <c r="AA18" i="2"/>
  <c r="AA9" i="2"/>
  <c r="AA7" i="2" s="1"/>
  <c r="Y17" i="2"/>
  <c r="Y23" i="2"/>
  <c r="Y27" i="2"/>
  <c r="Y12" i="2"/>
  <c r="Y19" i="2"/>
  <c r="Y29" i="2"/>
  <c r="Y16" i="2"/>
  <c r="Y26" i="2"/>
  <c r="Y11" i="2"/>
  <c r="Y15" i="2"/>
  <c r="Y21" i="2"/>
  <c r="Y25" i="2"/>
  <c r="Y18" i="2"/>
  <c r="Y28" i="2"/>
  <c r="Y10" i="2"/>
  <c r="Y20" i="2"/>
  <c r="Y24" i="2"/>
  <c r="S16" i="2"/>
  <c r="S26" i="2"/>
  <c r="S11" i="2"/>
  <c r="S15" i="2"/>
  <c r="S21" i="2"/>
  <c r="S25" i="2"/>
  <c r="S18" i="2"/>
  <c r="S23" i="2"/>
  <c r="S28" i="2"/>
  <c r="S10" i="2"/>
  <c r="S20" i="2"/>
  <c r="S24" i="2"/>
  <c r="S17" i="2"/>
  <c r="S27" i="2"/>
  <c r="S12" i="2"/>
  <c r="S19" i="2"/>
  <c r="S29" i="2"/>
  <c r="W12" i="2"/>
  <c r="W10" i="2"/>
  <c r="W19" i="2"/>
  <c r="W29" i="2"/>
  <c r="W16" i="2"/>
  <c r="W26" i="2"/>
  <c r="W11" i="2"/>
  <c r="W15" i="2"/>
  <c r="W21" i="2"/>
  <c r="W25" i="2"/>
  <c r="W18" i="2"/>
  <c r="W28" i="2"/>
  <c r="W20" i="2"/>
  <c r="W23" i="2"/>
  <c r="W24" i="2"/>
  <c r="W17" i="2"/>
  <c r="W27" i="2"/>
  <c r="L32" i="1"/>
  <c r="L30" i="1"/>
  <c r="J24" i="1"/>
  <c r="P23" i="1"/>
  <c r="F22" i="1"/>
  <c r="L21" i="1"/>
  <c r="R20" i="1"/>
  <c r="X19" i="1"/>
  <c r="N18" i="1"/>
  <c r="J16" i="1"/>
  <c r="P15" i="1"/>
  <c r="F14" i="1"/>
  <c r="L13" i="1"/>
  <c r="R12" i="1"/>
  <c r="X11" i="1"/>
  <c r="N10" i="1"/>
  <c r="J8" i="1"/>
  <c r="P7" i="1"/>
  <c r="AI29" i="2"/>
  <c r="AI23" i="2"/>
  <c r="AI19" i="2"/>
  <c r="AA14" i="2"/>
  <c r="S14" i="2"/>
  <c r="S7" i="2" s="1"/>
  <c r="Y9" i="2"/>
  <c r="Y7" i="2" s="1"/>
  <c r="Q9" i="2"/>
  <c r="X34" i="1"/>
  <c r="P33" i="1"/>
  <c r="X32" i="1"/>
  <c r="P31" i="1"/>
  <c r="X30" i="1"/>
  <c r="P29" i="1"/>
  <c r="Q28" i="1"/>
  <c r="F24" i="1"/>
  <c r="L23" i="1"/>
  <c r="R22" i="1"/>
  <c r="X21" i="1"/>
  <c r="N20" i="1"/>
  <c r="J18" i="1"/>
  <c r="P17" i="1"/>
  <c r="F16" i="1"/>
  <c r="L15" i="1"/>
  <c r="R14" i="1"/>
  <c r="X13" i="1"/>
  <c r="N12" i="1"/>
  <c r="J10" i="1"/>
  <c r="P9" i="1"/>
  <c r="F8" i="1"/>
  <c r="L7" i="1"/>
  <c r="AI27" i="2"/>
  <c r="AI17" i="2"/>
  <c r="AG12" i="2"/>
  <c r="AG9" i="2"/>
  <c r="AG7" i="2" s="1"/>
  <c r="W9" i="2"/>
  <c r="W7" i="2" s="1"/>
  <c r="O9" i="2"/>
  <c r="AI12" i="2"/>
  <c r="N33" i="1"/>
  <c r="N31" i="1"/>
  <c r="N29" i="1"/>
  <c r="O28" i="1"/>
  <c r="R25" i="1"/>
  <c r="J25" i="1"/>
  <c r="J23" i="1"/>
  <c r="P22" i="1"/>
  <c r="F21" i="1"/>
  <c r="L20" i="1"/>
  <c r="R19" i="1"/>
  <c r="X18" i="1"/>
  <c r="N17" i="1"/>
  <c r="J15" i="1"/>
  <c r="P14" i="1"/>
  <c r="F13" i="1"/>
  <c r="L12" i="1"/>
  <c r="R11" i="1"/>
  <c r="X10" i="1"/>
  <c r="N9" i="1"/>
  <c r="J7" i="1"/>
  <c r="AI24" i="2"/>
  <c r="AI20" i="2"/>
  <c r="AI14" i="2"/>
  <c r="AI10" i="2"/>
  <c r="L31" i="1"/>
  <c r="R24" i="1"/>
  <c r="X23" i="1"/>
  <c r="N22" i="1"/>
  <c r="J20" i="1"/>
  <c r="P19" i="1"/>
  <c r="F18" i="1"/>
  <c r="L17" i="1"/>
  <c r="R16" i="1"/>
  <c r="X15" i="1"/>
  <c r="N14" i="1"/>
  <c r="J12" i="1"/>
  <c r="P11" i="1"/>
  <c r="F10" i="1"/>
  <c r="L9" i="1"/>
  <c r="R8" i="1"/>
  <c r="X7" i="1"/>
  <c r="AG14" i="2"/>
  <c r="AC9" i="2"/>
  <c r="AC7" i="2" s="1"/>
  <c r="U9" i="2"/>
  <c r="U7" i="2" s="1"/>
  <c r="M9" i="2"/>
  <c r="R34" i="1"/>
  <c r="J33" i="1"/>
  <c r="R32" i="1"/>
  <c r="J31" i="1"/>
  <c r="P25" i="1"/>
  <c r="P24" i="1"/>
  <c r="F23" i="1"/>
  <c r="L22" i="1"/>
  <c r="R21" i="1"/>
  <c r="X20" i="1"/>
  <c r="N19" i="1"/>
  <c r="J17" i="1"/>
  <c r="P16" i="1"/>
  <c r="F15" i="1"/>
  <c r="L14" i="1"/>
  <c r="R13" i="1"/>
  <c r="X12" i="1"/>
  <c r="N11" i="1"/>
  <c r="J9" i="1"/>
  <c r="P8" i="1"/>
  <c r="F7" i="1"/>
  <c r="AI28" i="2"/>
  <c r="AI18" i="2"/>
  <c r="P34" i="1"/>
  <c r="X33" i="1"/>
  <c r="P32" i="1"/>
  <c r="X31" i="1"/>
  <c r="F25" i="1"/>
  <c r="N24" i="1"/>
  <c r="J22" i="1"/>
  <c r="P21" i="1"/>
  <c r="F20" i="1"/>
  <c r="L19" i="1"/>
  <c r="R18" i="1"/>
  <c r="X17" i="1"/>
  <c r="N16" i="1"/>
  <c r="J14" i="1"/>
  <c r="P13" i="1"/>
  <c r="F12" i="1"/>
  <c r="L11" i="1"/>
  <c r="R10" i="1"/>
  <c r="X9" i="1"/>
  <c r="N8" i="1"/>
  <c r="AI25" i="2"/>
  <c r="AI21" i="2"/>
  <c r="AI15" i="2"/>
  <c r="AI11" i="2"/>
  <c r="N34" i="1"/>
  <c r="N32" i="1"/>
  <c r="X25" i="1"/>
  <c r="N25" i="1"/>
  <c r="L24" i="1"/>
  <c r="R23" i="1"/>
  <c r="X22" i="1"/>
  <c r="N21" i="1"/>
  <c r="J19" i="1"/>
  <c r="P18" i="1"/>
  <c r="F17" i="1"/>
  <c r="L16" i="1"/>
  <c r="R15" i="1"/>
  <c r="AI26" i="2"/>
  <c r="Q7" i="2" l="1"/>
  <c r="M10" i="2"/>
  <c r="M20" i="2"/>
  <c r="M24" i="2"/>
  <c r="M17" i="2"/>
  <c r="M27" i="2"/>
  <c r="M21" i="2"/>
  <c r="M12" i="2"/>
  <c r="M16" i="2"/>
  <c r="M19" i="2"/>
  <c r="M26" i="2"/>
  <c r="M29" i="2"/>
  <c r="M15" i="2"/>
  <c r="M25" i="2"/>
  <c r="M11" i="2"/>
  <c r="M18" i="2"/>
  <c r="M28" i="2"/>
  <c r="O18" i="2"/>
  <c r="O28" i="2"/>
  <c r="O26" i="2"/>
  <c r="O10" i="2"/>
  <c r="O20" i="2"/>
  <c r="O24" i="2"/>
  <c r="O17" i="2"/>
  <c r="O27" i="2"/>
  <c r="O12" i="2"/>
  <c r="O16" i="2"/>
  <c r="O19" i="2"/>
  <c r="O29" i="2"/>
  <c r="O11" i="2"/>
  <c r="O15" i="2"/>
  <c r="O21" i="2"/>
  <c r="O25" i="2"/>
  <c r="O14" i="2"/>
  <c r="M14" i="2"/>
  <c r="M7" i="2" s="1"/>
  <c r="O23" i="2"/>
  <c r="O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9" authorId="0" shapeId="0" xr:uid="{00000000-0006-0000-2E00-000001000000}">
      <text>
        <r>
          <rPr>
            <b/>
            <sz val="9"/>
            <color indexed="81"/>
            <rFont val="MS P ゴシック"/>
            <family val="3"/>
            <charset val="128"/>
          </rPr>
          <t>R6.8.20未公開</t>
        </r>
      </text>
    </comment>
  </commentList>
</comments>
</file>

<file path=xl/sharedStrings.xml><?xml version="1.0" encoding="utf-8"?>
<sst xmlns="http://schemas.openxmlformats.org/spreadsheetml/2006/main" count="226" uniqueCount="94">
  <si>
    <t>資料：県統計分析課「市町民経済計算報告書」</t>
    <rPh sb="0" eb="2">
      <t>シリョウ</t>
    </rPh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</si>
  <si>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-</t>
  </si>
  <si>
    <t>小計</t>
  </si>
  <si>
    <t>対家計民間
非営利団体</t>
  </si>
  <si>
    <t>一般政府</t>
  </si>
  <si>
    <t>市場生産者</t>
  </si>
  <si>
    <t>（再掲）</t>
  </si>
  <si>
    <t>第３次産業</t>
  </si>
  <si>
    <t>第２次産業</t>
  </si>
  <si>
    <t>第１次産業</t>
  </si>
  <si>
    <t>（参考）</t>
  </si>
  <si>
    <t>-</t>
    <phoneticPr fontId="2"/>
  </si>
  <si>
    <t>市町内総生産</t>
  </si>
  <si>
    <t>（控除）
総資本形成に
係る消費税</t>
  </si>
  <si>
    <t>輸入品に
課される
税・関税</t>
  </si>
  <si>
    <t>その他のサービス</t>
  </si>
  <si>
    <t>保健衛生・
社会事業</t>
  </si>
  <si>
    <t>教育</t>
  </si>
  <si>
    <t>公務</t>
  </si>
  <si>
    <t>専門・科学技術、
業務支援
サービス業</t>
  </si>
  <si>
    <t>不動産業</t>
  </si>
  <si>
    <t>金融・保険業</t>
  </si>
  <si>
    <t>情報通信業</t>
  </si>
  <si>
    <t>宿泊・飲食
サービス業</t>
  </si>
  <si>
    <t>運輸・郵便業</t>
  </si>
  <si>
    <t>卸売・小売業</t>
  </si>
  <si>
    <t>建設業</t>
  </si>
  <si>
    <t>電気・ガス・水道・
廃棄物処理業</t>
  </si>
  <si>
    <t>製造業</t>
  </si>
  <si>
    <t>鉱業</t>
  </si>
  <si>
    <t>水産業</t>
    <phoneticPr fontId="2"/>
  </si>
  <si>
    <t>林業</t>
  </si>
  <si>
    <t>農業</t>
  </si>
  <si>
    <t>構成比</t>
    <rPh sb="0" eb="3">
      <t>コウセイヒ</t>
    </rPh>
    <phoneticPr fontId="2"/>
  </si>
  <si>
    <t>実数</t>
    <rPh sb="0" eb="2">
      <t>ジッスウ</t>
    </rPh>
    <phoneticPr fontId="2"/>
  </si>
  <si>
    <t>構成比</t>
  </si>
  <si>
    <t>実数</t>
  </si>
  <si>
    <t>令和3年度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</si>
  <si>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</si>
  <si>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</si>
  <si>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</t>
  </si>
  <si>
    <t>平成29年度</t>
  </si>
  <si>
    <t>平成28年度</t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</si>
  <si>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</si>
  <si>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</si>
  <si>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</si>
  <si>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</si>
  <si>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</si>
  <si>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産業</t>
    <rPh sb="0" eb="2">
      <t>サンギョウ</t>
    </rPh>
    <phoneticPr fontId="2"/>
  </si>
  <si>
    <t>（単位：百万円、％）</t>
    <rPh sb="1" eb="3">
      <t>タンイ</t>
    </rPh>
    <rPh sb="4" eb="5">
      <t>ヒャク</t>
    </rPh>
    <rPh sb="5" eb="7">
      <t>マンエン</t>
    </rPh>
    <phoneticPr fontId="2"/>
  </si>
  <si>
    <t>５３．経済活動別市内総生産</t>
    <rPh sb="3" eb="5">
      <t>ケイザイ</t>
    </rPh>
    <rPh sb="5" eb="7">
      <t>カツドウ</t>
    </rPh>
    <rPh sb="7" eb="8">
      <t>ベツ</t>
    </rPh>
    <rPh sb="8" eb="10">
      <t>シナイ</t>
    </rPh>
    <rPh sb="10" eb="13">
      <t>ソウセイサン</t>
    </rPh>
    <phoneticPr fontId="2"/>
  </si>
  <si>
    <t>所得</t>
    <rPh sb="0" eb="1">
      <t>トコロ</t>
    </rPh>
    <rPh sb="1" eb="2">
      <t>トク</t>
    </rPh>
    <phoneticPr fontId="2"/>
  </si>
  <si>
    <t>持ち家</t>
    <phoneticPr fontId="2"/>
  </si>
  <si>
    <t>その他の産業</t>
    <rPh sb="2" eb="3">
      <t>タ</t>
    </rPh>
    <rPh sb="4" eb="6">
      <t>サンギョウ</t>
    </rPh>
    <phoneticPr fontId="2"/>
  </si>
  <si>
    <t>農林水産業</t>
    <phoneticPr fontId="2"/>
  </si>
  <si>
    <t>内　訳</t>
    <rPh sb="0" eb="1">
      <t>ウチ</t>
    </rPh>
    <rPh sb="2" eb="3">
      <t>ヤク</t>
    </rPh>
    <phoneticPr fontId="2"/>
  </si>
  <si>
    <t>個人企業</t>
    <rPh sb="0" eb="1">
      <t>コ</t>
    </rPh>
    <rPh sb="1" eb="2">
      <t>ヒト</t>
    </rPh>
    <rPh sb="2" eb="3">
      <t>クワダ</t>
    </rPh>
    <rPh sb="3" eb="4">
      <t>ギョウ</t>
    </rPh>
    <phoneticPr fontId="2"/>
  </si>
  <si>
    <t>公的企業</t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</si>
  <si>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</si>
  <si>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　企　　業　　所　　得</t>
    <rPh sb="1" eb="2">
      <t>クワダ</t>
    </rPh>
    <rPh sb="4" eb="5">
      <t>ギョウ</t>
    </rPh>
    <rPh sb="7" eb="8">
      <t>トコロ</t>
    </rPh>
    <rPh sb="10" eb="11">
      <t>トク</t>
    </rPh>
    <phoneticPr fontId="2"/>
  </si>
  <si>
    <t>対家計民間非営利団体</t>
    <phoneticPr fontId="2"/>
  </si>
  <si>
    <t>賃貸料</t>
    <phoneticPr fontId="2"/>
  </si>
  <si>
    <t>その他の
投資所得</t>
    <rPh sb="2" eb="3">
      <t>タ</t>
    </rPh>
    <rPh sb="5" eb="7">
      <t>トウシ</t>
    </rPh>
    <rPh sb="7" eb="9">
      <t>ショトク</t>
    </rPh>
    <phoneticPr fontId="2"/>
  </si>
  <si>
    <t>配当</t>
    <phoneticPr fontId="2"/>
  </si>
  <si>
    <t>利子</t>
    <phoneticPr fontId="2"/>
  </si>
  <si>
    <t>家計</t>
    <phoneticPr fontId="2"/>
  </si>
  <si>
    <t>一般政府</t>
    <rPh sb="0" eb="1">
      <t>１</t>
    </rPh>
    <rPh sb="1" eb="2">
      <t>バン</t>
    </rPh>
    <rPh sb="2" eb="3">
      <t>セイ</t>
    </rPh>
    <rPh sb="3" eb="4">
      <t>フ</t>
    </rPh>
    <phoneticPr fontId="2"/>
  </si>
  <si>
    <t>　財　　産　　所　　得</t>
    <rPh sb="1" eb="2">
      <t>ザイ</t>
    </rPh>
    <rPh sb="4" eb="5">
      <t>サン</t>
    </rPh>
    <rPh sb="7" eb="8">
      <t>トコロ</t>
    </rPh>
    <rPh sb="10" eb="11">
      <t>トク</t>
    </rPh>
    <phoneticPr fontId="2"/>
  </si>
  <si>
    <t>雇主の帰属社会負担</t>
    <phoneticPr fontId="2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</si>
  <si>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2"/>
  </si>
  <si>
    <t>賃金･俸給</t>
    <rPh sb="0" eb="1">
      <t>チン</t>
    </rPh>
    <rPh sb="1" eb="2">
      <t>キン</t>
    </rPh>
    <rPh sb="3" eb="4">
      <t>フチ</t>
    </rPh>
    <rPh sb="4" eb="5">
      <t>キュウ</t>
    </rPh>
    <phoneticPr fontId="2"/>
  </si>
  <si>
    <t>　雇  用  者  報　酬</t>
    <rPh sb="1" eb="2">
      <t>ヤトイ</t>
    </rPh>
    <rPh sb="4" eb="5">
      <t>ヨウ</t>
    </rPh>
    <rPh sb="7" eb="8">
      <t>モノ</t>
    </rPh>
    <rPh sb="10" eb="11">
      <t>ホウ</t>
    </rPh>
    <rPh sb="12" eb="13">
      <t>ムク</t>
    </rPh>
    <phoneticPr fontId="2"/>
  </si>
  <si>
    <t>　市　　民　　所　　得</t>
    <rPh sb="1" eb="2">
      <t>シ</t>
    </rPh>
    <rPh sb="4" eb="5">
      <t>タミ</t>
    </rPh>
    <rPh sb="7" eb="8">
      <t>トコロ</t>
    </rPh>
    <rPh sb="10" eb="11">
      <t>トク</t>
    </rPh>
    <phoneticPr fontId="2"/>
  </si>
  <si>
    <t>構成比</t>
    <rPh sb="0" eb="1">
      <t>カマエ</t>
    </rPh>
    <rPh sb="1" eb="2">
      <t>シゲル</t>
    </rPh>
    <rPh sb="2" eb="3">
      <t>ヒ</t>
    </rPh>
    <phoneticPr fontId="2"/>
  </si>
  <si>
    <t>実　数</t>
    <rPh sb="0" eb="1">
      <t>ミ</t>
    </rPh>
    <rPh sb="2" eb="3">
      <t>カズ</t>
    </rPh>
    <phoneticPr fontId="2"/>
  </si>
  <si>
    <t>実　数</t>
  </si>
  <si>
    <t>令和4年度</t>
    <rPh sb="0" eb="2">
      <t>レイワ</t>
    </rPh>
    <rPh sb="3" eb="5">
      <t>ネンド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</si>
  <si>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</si>
  <si>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</si>
  <si>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</si>
  <si>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</si>
  <si>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</si>
  <si>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</si>
  <si>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区　　　　　　　分</t>
    <rPh sb="0" eb="1">
      <t>ク</t>
    </rPh>
    <rPh sb="8" eb="9">
      <t>ブン</t>
    </rPh>
    <phoneticPr fontId="2"/>
  </si>
  <si>
    <t xml:space="preserve"> ５４．市民所得の分配</t>
    <rPh sb="4" eb="6">
      <t>シミン</t>
    </rPh>
    <rPh sb="6" eb="8">
      <t>ショトク</t>
    </rPh>
    <rPh sb="9" eb="11">
      <t>ブンパイ</t>
    </rPh>
    <phoneticPr fontId="2"/>
  </si>
  <si>
    <t>　（注）県平均との比較については、山口県平均を100として、美祢市の水準を指数化している。</t>
    <rPh sb="2" eb="3">
      <t>チュウ</t>
    </rPh>
    <rPh sb="4" eb="5">
      <t>ケン</t>
    </rPh>
    <rPh sb="5" eb="7">
      <t>ヘイキン</t>
    </rPh>
    <rPh sb="9" eb="11">
      <t>ヒカク</t>
    </rPh>
    <rPh sb="17" eb="20">
      <t>ヤマグチケン</t>
    </rPh>
    <rPh sb="20" eb="22">
      <t>ヘイキン</t>
    </rPh>
    <rPh sb="30" eb="33">
      <t>ミネシ</t>
    </rPh>
    <rPh sb="34" eb="36">
      <t>スイジュン</t>
    </rPh>
    <rPh sb="37" eb="40">
      <t>シスウカ</t>
    </rPh>
    <phoneticPr fontId="2"/>
  </si>
  <si>
    <r>
      <t xml:space="preserve">市民所得水準
</t>
    </r>
    <r>
      <rPr>
        <sz val="9"/>
        <rFont val="ＭＳ 明朝"/>
        <family val="1"/>
        <charset val="128"/>
      </rPr>
      <t>人口1人当たり市民所得の分配</t>
    </r>
    <rPh sb="0" eb="2">
      <t>シミン</t>
    </rPh>
    <rPh sb="2" eb="4">
      <t>ショトク</t>
    </rPh>
    <rPh sb="4" eb="6">
      <t>スイジュン</t>
    </rPh>
    <rPh sb="7" eb="9">
      <t>ジンコウ</t>
    </rPh>
    <rPh sb="10" eb="11">
      <t>ニン</t>
    </rPh>
    <rPh sb="11" eb="12">
      <t>アタ</t>
    </rPh>
    <rPh sb="14" eb="16">
      <t>シミン</t>
    </rPh>
    <rPh sb="16" eb="18">
      <t>ショトク</t>
    </rPh>
    <rPh sb="19" eb="21">
      <t>ブンパイ</t>
    </rPh>
    <phoneticPr fontId="2"/>
  </si>
  <si>
    <t>就業者1人当たり総生産</t>
    <rPh sb="0" eb="3">
      <t>シュウギョウシャ</t>
    </rPh>
    <rPh sb="3" eb="5">
      <t>ヒトリ</t>
    </rPh>
    <rPh sb="5" eb="6">
      <t>ア</t>
    </rPh>
    <rPh sb="8" eb="11">
      <t>ソウセイサン</t>
    </rPh>
    <phoneticPr fontId="2"/>
  </si>
  <si>
    <t>1k㎡当たり市内総生産</t>
    <rPh sb="3" eb="4">
      <t>ア</t>
    </rPh>
    <rPh sb="6" eb="8">
      <t>シナイ</t>
    </rPh>
    <rPh sb="8" eb="11">
      <t>ソウセイサン</t>
    </rPh>
    <phoneticPr fontId="2"/>
  </si>
  <si>
    <t>県平均
との比較</t>
    <rPh sb="0" eb="1">
      <t>ケン</t>
    </rPh>
    <rPh sb="1" eb="3">
      <t>ヘイキン</t>
    </rPh>
    <rPh sb="6" eb="8">
      <t>ヒカク</t>
    </rPh>
    <phoneticPr fontId="2"/>
  </si>
  <si>
    <t>県平均
との比較</t>
  </si>
  <si>
    <t>区　　　　　　分</t>
    <rPh sb="0" eb="1">
      <t>ク</t>
    </rPh>
    <rPh sb="7" eb="8">
      <t>ブン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</si>
  <si>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</si>
  <si>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 xml:space="preserve"> ５５．所得分析指標</t>
    <rPh sb="4" eb="5">
      <t>ジョ</t>
    </rPh>
    <rPh sb="5" eb="6">
      <t>トク</t>
    </rPh>
    <rPh sb="6" eb="7">
      <t>ブン</t>
    </rPh>
    <rPh sb="7" eb="8">
      <t>セキ</t>
    </rPh>
    <rPh sb="8" eb="9">
      <t>ユビ</t>
    </rPh>
    <rPh sb="9" eb="1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</si>
</sst>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.0"/>
    <numFmt numFmtId="177" formatCode="0.0"/>
    <numFmt numFmtId="178" formatCode="#,##0.0_ "/>
    <numFmt numFmtId="179" formatCode="0.0;&quot;△ &quot;0.0"/>
    <numFmt numFmtId="180" formatCode="#,##0;&quot;△ &quot;#,##0"/>
    <numFmt numFmtId="181" formatCode="#,##0_);[Red]\(#,##0\)"/>
    <numFmt numFmtId="182" formatCode="#,##0_ "/>
    <numFmt numFmtId="183" formatCode="0.0_);[Red]\(0.0\)"/>
    <numFmt numFmtId="184" formatCode="0_);[Red]\(0\)"/>
  </numFmts>
  <fonts count="1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41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38" fontId="1" fillId="0" borderId="0" xfId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4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1" fontId="1" fillId="0" borderId="1" xfId="1" applyNumberFormat="1" applyFont="1" applyFill="1" applyBorder="1" applyAlignment="1">
      <alignment horizontal="right" vertical="center" shrinkToFit="1"/>
    </xf>
    <xf numFmtId="38" fontId="1" fillId="0" borderId="1" xfId="1" applyFont="1" applyFill="1" applyBorder="1" applyAlignment="1">
      <alignment vertical="center"/>
    </xf>
    <xf numFmtId="38" fontId="1" fillId="0" borderId="1" xfId="1" applyFont="1" applyFill="1" applyBorder="1" applyAlignment="1">
      <alignment horizontal="left" vertical="center"/>
    </xf>
    <xf numFmtId="38" fontId="1" fillId="0" borderId="2" xfId="1" applyFont="1" applyFill="1" applyBorder="1" applyAlignment="1" applyProtection="1">
      <alignment vertical="center"/>
      <protection locked="0"/>
    </xf>
    <xf numFmtId="38" fontId="1" fillId="0" borderId="1" xfId="1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center" vertical="center" textRotation="255" wrapText="1" shrinkToFit="1"/>
    </xf>
    <xf numFmtId="41" fontId="1" fillId="0" borderId="0" xfId="1" applyNumberFormat="1" applyFont="1" applyFill="1" applyBorder="1" applyAlignment="1">
      <alignment horizontal="right" vertical="center" shrinkToFit="1"/>
    </xf>
    <xf numFmtId="38" fontId="1" fillId="0" borderId="0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>
      <alignment vertical="center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distributed" vertical="center" shrinkToFit="1"/>
    </xf>
    <xf numFmtId="0" fontId="1" fillId="0" borderId="0" xfId="0" applyFont="1" applyAlignment="1">
      <alignment horizontal="center" vertical="center" textRotation="255" wrapText="1" shrinkToFit="1"/>
    </xf>
    <xf numFmtId="176" fontId="1" fillId="0" borderId="0" xfId="1" applyNumberFormat="1" applyFont="1" applyFill="1" applyBorder="1" applyAlignment="1" applyProtection="1">
      <alignment vertical="center" shrinkToFit="1"/>
      <protection locked="0"/>
    </xf>
    <xf numFmtId="177" fontId="1" fillId="0" borderId="0" xfId="1" applyNumberFormat="1" applyFont="1" applyFill="1" applyBorder="1" applyAlignment="1" applyProtection="1">
      <alignment vertical="center" shrinkToFit="1"/>
      <protection locked="0"/>
    </xf>
    <xf numFmtId="178" fontId="1" fillId="0" borderId="0" xfId="1" applyNumberFormat="1" applyFont="1" applyFill="1" applyBorder="1" applyAlignment="1" applyProtection="1">
      <alignment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wrapText="1" shrinkToFit="1"/>
    </xf>
    <xf numFmtId="0" fontId="5" fillId="0" borderId="0" xfId="2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38" fontId="1" fillId="0" borderId="0" xfId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1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41" fontId="1" fillId="0" borderId="6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1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41" fontId="1" fillId="0" borderId="10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1" fontId="6" fillId="0" borderId="0" xfId="0" applyNumberFormat="1" applyFont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41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41" fontId="7" fillId="0" borderId="0" xfId="0" applyNumberFormat="1" applyFont="1" applyAlignment="1">
      <alignment horizontal="center" vertical="center"/>
    </xf>
    <xf numFmtId="38" fontId="7" fillId="0" borderId="0" xfId="1" applyFont="1" applyFill="1" applyAlignment="1">
      <alignment vertical="center"/>
    </xf>
    <xf numFmtId="41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9" fontId="1" fillId="0" borderId="1" xfId="0" applyNumberFormat="1" applyFont="1" applyBorder="1" applyAlignment="1">
      <alignment horizontal="right" vertical="center"/>
    </xf>
    <xf numFmtId="180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center" vertical="center" textRotation="255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 vertical="center" textRotation="255"/>
    </xf>
    <xf numFmtId="0" fontId="1" fillId="0" borderId="0" xfId="0" applyFont="1" applyAlignment="1">
      <alignment horizontal="left" vertical="center" wrapText="1" shrinkToFit="1"/>
    </xf>
    <xf numFmtId="0" fontId="1" fillId="0" borderId="5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82" fontId="1" fillId="0" borderId="1" xfId="0" applyNumberFormat="1" applyFont="1" applyBorder="1" applyAlignment="1">
      <alignment horizontal="right" vertical="center"/>
    </xf>
    <xf numFmtId="182" fontId="1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3" fontId="1" fillId="0" borderId="0" xfId="0" applyNumberFormat="1" applyFont="1" applyAlignment="1">
      <alignment horizontal="right" vertical="center"/>
    </xf>
    <xf numFmtId="181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 wrapText="1"/>
    </xf>
    <xf numFmtId="184" fontId="1" fillId="0" borderId="6" xfId="0" applyNumberFormat="1" applyFont="1" applyBorder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184" fontId="1" fillId="0" borderId="4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桁区切り" xfId="1" builtinId="6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03D5-9566-4EAD-9E25-4FA6CDA8E413}">
  <sheetPr>
    <tabColor rgb="FFFFC000"/>
  </sheetPr>
  <dimension ref="A1:Y40"/>
  <sheetViews>
    <sheetView tabSelected="1" view="pageBreakPreview" zoomScaleNormal="100" zoomScaleSheetLayoutView="100" workbookViewId="0"/>
  </sheetViews>
  <sheetFormatPr defaultColWidth="2.44140625" defaultRowHeight="13.2" outlineLevelCol="1"/>
  <cols>
    <col min="1" max="1" width="3.6640625" style="5" customWidth="1"/>
    <col min="2" max="2" width="22.6640625" style="1" customWidth="1"/>
    <col min="3" max="3" width="9.109375" style="3" hidden="1" customWidth="1" outlineLevel="1"/>
    <col min="4" max="4" width="6.6640625" style="4" hidden="1" customWidth="1" outlineLevel="1"/>
    <col min="5" max="5" width="9.109375" style="3" hidden="1" customWidth="1" outlineLevel="1"/>
    <col min="6" max="6" width="6.6640625" style="4" hidden="1" customWidth="1" outlineLevel="1"/>
    <col min="7" max="7" width="9.109375" style="3" hidden="1" customWidth="1" outlineLevel="1"/>
    <col min="8" max="8" width="6.6640625" style="2" hidden="1" customWidth="1" outlineLevel="1"/>
    <col min="9" max="9" width="9.109375" style="3" hidden="1" customWidth="1" outlineLevel="1"/>
    <col min="10" max="10" width="6.6640625" style="2" hidden="1" customWidth="1" outlineLevel="1"/>
    <col min="11" max="11" width="9.109375" style="2" hidden="1" customWidth="1" outlineLevel="1"/>
    <col min="12" max="12" width="6.6640625" style="2" hidden="1" customWidth="1" outlineLevel="1"/>
    <col min="13" max="13" width="9.109375" style="2" hidden="1" customWidth="1" outlineLevel="1"/>
    <col min="14" max="14" width="6.6640625" style="2" hidden="1" customWidth="1" outlineLevel="1"/>
    <col min="15" max="15" width="9.109375" style="1" hidden="1" customWidth="1" outlineLevel="1"/>
    <col min="16" max="16" width="6.6640625" style="2" hidden="1" customWidth="1" outlineLevel="1"/>
    <col min="17" max="17" width="9.109375" style="1" customWidth="1" collapsed="1"/>
    <col min="18" max="18" width="6.6640625" style="2" customWidth="1"/>
    <col min="19" max="19" width="9.109375" style="2" customWidth="1"/>
    <col min="20" max="20" width="6.6640625" style="2" customWidth="1"/>
    <col min="21" max="21" width="9.109375" style="2" customWidth="1"/>
    <col min="22" max="22" width="6.6640625" style="2" customWidth="1"/>
    <col min="23" max="23" width="9.109375" style="2" customWidth="1"/>
    <col min="24" max="24" width="6.6640625" style="2" customWidth="1"/>
    <col min="25" max="25" width="8.88671875" style="1" customWidth="1"/>
    <col min="26" max="16384" width="2.44140625" style="1"/>
  </cols>
  <sheetData>
    <row r="1" spans="1:25" ht="24.9" customHeight="1">
      <c r="A1" s="67" t="s">
        <v>51</v>
      </c>
      <c r="B1" s="66"/>
      <c r="C1" s="64"/>
      <c r="D1" s="65"/>
      <c r="E1" s="64"/>
      <c r="F1" s="65"/>
      <c r="G1" s="64"/>
      <c r="H1" s="63"/>
      <c r="I1" s="64"/>
      <c r="J1" s="63"/>
      <c r="K1" s="63"/>
      <c r="L1" s="63"/>
      <c r="M1" s="63"/>
      <c r="N1" s="63"/>
    </row>
    <row r="2" spans="1:25" ht="24.9" customHeight="1">
      <c r="A2" s="62" t="s">
        <v>50</v>
      </c>
      <c r="B2" s="61"/>
      <c r="C2" s="59"/>
      <c r="D2" s="60"/>
      <c r="E2" s="59"/>
      <c r="F2" s="60"/>
      <c r="G2" s="59"/>
      <c r="H2" s="58"/>
      <c r="I2" s="59"/>
      <c r="J2" s="58"/>
      <c r="K2" s="58"/>
      <c r="L2" s="58"/>
      <c r="M2" s="58"/>
      <c r="N2" s="58"/>
    </row>
    <row r="3" spans="1:25" ht="20.100000000000001" customHeight="1" thickBot="1">
      <c r="A3" s="9" t="s">
        <v>49</v>
      </c>
      <c r="K3" s="9"/>
      <c r="L3" s="9"/>
      <c r="M3" s="9"/>
      <c r="N3" s="9"/>
      <c r="O3" s="9"/>
      <c r="P3" s="9"/>
      <c r="Q3" s="9"/>
      <c r="R3" s="9"/>
      <c r="S3" s="1"/>
      <c r="T3" s="1"/>
      <c r="U3" s="1"/>
      <c r="V3" s="1"/>
      <c r="W3" s="1"/>
      <c r="X3" s="1"/>
    </row>
    <row r="4" spans="1:25" ht="24" customHeight="1">
      <c r="A4" s="57" t="s">
        <v>48</v>
      </c>
      <c r="B4" s="56"/>
      <c r="C4" s="55" t="s">
        <v>47</v>
      </c>
      <c r="D4" s="54"/>
      <c r="E4" s="55" t="s">
        <v>46</v>
      </c>
      <c r="F4" s="54"/>
      <c r="G4" s="54" t="s">
        <v>45</v>
      </c>
      <c r="H4" s="54"/>
      <c r="I4" s="54" t="s">
        <v>44</v>
      </c>
      <c r="J4" s="54"/>
      <c r="K4" s="54" t="s">
        <v>43</v>
      </c>
      <c r="L4" s="54"/>
      <c r="M4" s="53" t="s">
        <v>42</v>
      </c>
      <c r="N4" s="55"/>
      <c r="O4" s="53" t="s">
        <v>41</v>
      </c>
      <c r="P4" s="55"/>
      <c r="Q4" s="53" t="s">
        <v>40</v>
      </c>
      <c r="R4" s="55"/>
      <c r="S4" s="54" t="s">
        <v>39</v>
      </c>
      <c r="T4" s="53"/>
      <c r="U4" s="54" t="s">
        <v>38</v>
      </c>
      <c r="V4" s="53"/>
      <c r="W4" s="54" t="s">
        <v>37</v>
      </c>
      <c r="X4" s="53"/>
      <c r="Y4" s="37"/>
    </row>
    <row r="5" spans="1:25" ht="24" customHeight="1">
      <c r="A5" s="52"/>
      <c r="B5" s="51"/>
      <c r="C5" s="50" t="s">
        <v>34</v>
      </c>
      <c r="D5" s="47" t="s">
        <v>33</v>
      </c>
      <c r="E5" s="50" t="s">
        <v>34</v>
      </c>
      <c r="F5" s="47" t="s">
        <v>33</v>
      </c>
      <c r="G5" s="48" t="s">
        <v>34</v>
      </c>
      <c r="H5" s="49" t="s">
        <v>33</v>
      </c>
      <c r="I5" s="48" t="s">
        <v>34</v>
      </c>
      <c r="J5" s="49" t="s">
        <v>33</v>
      </c>
      <c r="K5" s="48" t="s">
        <v>34</v>
      </c>
      <c r="L5" s="49" t="s">
        <v>33</v>
      </c>
      <c r="M5" s="48" t="s">
        <v>36</v>
      </c>
      <c r="N5" s="49" t="s">
        <v>35</v>
      </c>
      <c r="O5" s="48" t="s">
        <v>36</v>
      </c>
      <c r="P5" s="47" t="s">
        <v>35</v>
      </c>
      <c r="Q5" s="48" t="s">
        <v>36</v>
      </c>
      <c r="R5" s="47" t="s">
        <v>35</v>
      </c>
      <c r="S5" s="48" t="s">
        <v>34</v>
      </c>
      <c r="T5" s="47" t="s">
        <v>33</v>
      </c>
      <c r="U5" s="48" t="s">
        <v>34</v>
      </c>
      <c r="V5" s="47" t="s">
        <v>33</v>
      </c>
      <c r="W5" s="48" t="s">
        <v>34</v>
      </c>
      <c r="X5" s="47" t="s">
        <v>33</v>
      </c>
      <c r="Y5" s="46"/>
    </row>
    <row r="6" spans="1:25" ht="15" customHeight="1">
      <c r="A6" s="45"/>
      <c r="B6" s="44"/>
      <c r="C6" s="42"/>
      <c r="D6" s="41"/>
      <c r="E6" s="42"/>
      <c r="F6" s="41"/>
      <c r="G6" s="43"/>
      <c r="H6" s="41"/>
      <c r="I6" s="42"/>
      <c r="J6" s="41"/>
      <c r="K6" s="42"/>
      <c r="L6" s="41"/>
      <c r="M6" s="42"/>
      <c r="N6" s="41"/>
      <c r="S6" s="1"/>
      <c r="U6" s="1"/>
      <c r="W6" s="1"/>
      <c r="Y6" s="37"/>
    </row>
    <row r="7" spans="1:25" ht="21.9" customHeight="1">
      <c r="A7" s="32" t="s">
        <v>32</v>
      </c>
      <c r="B7" s="31"/>
      <c r="C7" s="21">
        <v>3184</v>
      </c>
      <c r="D7" s="40">
        <f>C7/C$25*100</f>
        <v>3.5083079906562653</v>
      </c>
      <c r="E7" s="21">
        <v>2803</v>
      </c>
      <c r="F7" s="40">
        <f>E7/E$25*100</f>
        <v>2.9141758070385193</v>
      </c>
      <c r="G7" s="20">
        <v>1580</v>
      </c>
      <c r="H7" s="26">
        <f>G7/G$25*100</f>
        <v>1.46513353115727</v>
      </c>
      <c r="I7" s="19">
        <v>861</v>
      </c>
      <c r="J7" s="25">
        <f>I7/I$25*100</f>
        <v>0.78611471248835885</v>
      </c>
      <c r="K7" s="3">
        <v>1052</v>
      </c>
      <c r="L7" s="25">
        <f>K7/K$25*100</f>
        <v>0.95529544236898734</v>
      </c>
      <c r="M7" s="3">
        <v>1292</v>
      </c>
      <c r="N7" s="25">
        <f>M7/M$25*100</f>
        <v>1.1864095500459138</v>
      </c>
      <c r="O7" s="3">
        <v>1196</v>
      </c>
      <c r="P7" s="25">
        <f>O7/O$25*100</f>
        <v>1.0552785988441347</v>
      </c>
      <c r="Q7" s="3">
        <v>983</v>
      </c>
      <c r="R7" s="25">
        <f>Q7/Q$25*100</f>
        <v>0.91222078898282266</v>
      </c>
      <c r="S7" s="18">
        <v>841</v>
      </c>
      <c r="T7" s="25">
        <f>S7/S$25*100</f>
        <v>0.74858694200899012</v>
      </c>
      <c r="U7" s="18">
        <v>761</v>
      </c>
      <c r="V7" s="25">
        <f>U7/U$25*100</f>
        <v>0.73324661559955684</v>
      </c>
      <c r="W7" s="18">
        <v>864</v>
      </c>
      <c r="X7" s="25">
        <f>W7/W$25*100</f>
        <v>0.88274058256791688</v>
      </c>
      <c r="Y7" s="37"/>
    </row>
    <row r="8" spans="1:25" ht="21.9" customHeight="1">
      <c r="A8" s="32" t="s">
        <v>31</v>
      </c>
      <c r="B8" s="31"/>
      <c r="C8" s="21">
        <v>569</v>
      </c>
      <c r="D8" s="36">
        <f>C8/C$25*100</f>
        <v>0.62695579355634889</v>
      </c>
      <c r="E8" s="21">
        <v>579</v>
      </c>
      <c r="F8" s="36">
        <f>E8/E$25*100</f>
        <v>0.60196496335187399</v>
      </c>
      <c r="G8" s="20">
        <v>611</v>
      </c>
      <c r="H8" s="26">
        <f>G8/G$25*100</f>
        <v>0.56658011869436198</v>
      </c>
      <c r="I8" s="19">
        <v>630</v>
      </c>
      <c r="J8" s="25">
        <f>I8/I$25*100</f>
        <v>0.57520588718660415</v>
      </c>
      <c r="K8" s="3">
        <v>649</v>
      </c>
      <c r="L8" s="25">
        <f>K8/K$25*100</f>
        <v>0.58934100959835822</v>
      </c>
      <c r="M8" s="3">
        <v>676</v>
      </c>
      <c r="N8" s="25">
        <f>M8/M$25*100</f>
        <v>0.62075298438934801</v>
      </c>
      <c r="O8" s="3">
        <v>674</v>
      </c>
      <c r="P8" s="25">
        <f>O8/O$25*100</f>
        <v>0.59469713680681169</v>
      </c>
      <c r="Q8" s="3">
        <v>722</v>
      </c>
      <c r="R8" s="25">
        <f>Q8/Q$25*100</f>
        <v>0.67001364155198173</v>
      </c>
      <c r="S8" s="30">
        <v>747</v>
      </c>
      <c r="T8" s="25">
        <f>S8/S$25*100</f>
        <v>0.66491610663580936</v>
      </c>
      <c r="U8" s="30">
        <v>853</v>
      </c>
      <c r="V8" s="25">
        <f>U8/U$25*100</f>
        <v>0.82189141012670419</v>
      </c>
      <c r="W8" s="30">
        <v>804</v>
      </c>
      <c r="X8" s="25">
        <f>W8/W$25*100</f>
        <v>0.8214391532229226</v>
      </c>
      <c r="Y8" s="37"/>
    </row>
    <row r="9" spans="1:25" ht="21.9" customHeight="1">
      <c r="A9" s="32" t="s">
        <v>30</v>
      </c>
      <c r="B9" s="31"/>
      <c r="C9" s="21">
        <v>1</v>
      </c>
      <c r="D9" s="36">
        <f>C9/C$25*100</f>
        <v>1.101855524703601E-3</v>
      </c>
      <c r="E9" s="21">
        <v>1</v>
      </c>
      <c r="F9" s="36">
        <f>E9/E$25*100</f>
        <v>1.0396631491396788E-3</v>
      </c>
      <c r="G9" s="20">
        <v>1</v>
      </c>
      <c r="H9" s="26">
        <f>G9/G$25*100</f>
        <v>9.2729970326409488E-4</v>
      </c>
      <c r="I9" s="19">
        <v>1</v>
      </c>
      <c r="J9" s="25">
        <f>I9/I$25*100</f>
        <v>9.1302521775651446E-4</v>
      </c>
      <c r="K9" s="3">
        <v>1</v>
      </c>
      <c r="L9" s="25">
        <f>K9/K$25*100</f>
        <v>9.0807551555987392E-4</v>
      </c>
      <c r="M9" s="3">
        <v>1</v>
      </c>
      <c r="N9" s="25">
        <f>M9/M$25*100</f>
        <v>9.1827364554637281E-4</v>
      </c>
      <c r="O9" s="3">
        <v>1</v>
      </c>
      <c r="P9" s="25">
        <f>O9/O$25*100</f>
        <v>8.8233996558874134E-4</v>
      </c>
      <c r="Q9" s="3">
        <v>1</v>
      </c>
      <c r="R9" s="25">
        <f>Q9/Q$25*100</f>
        <v>9.2799673345149815E-4</v>
      </c>
      <c r="S9" s="30">
        <v>1</v>
      </c>
      <c r="T9" s="25">
        <f>S9/S$25*100</f>
        <v>8.9011526992745552E-4</v>
      </c>
      <c r="U9" s="30">
        <v>0</v>
      </c>
      <c r="V9" s="25">
        <f>U9/U$25*100</f>
        <v>0</v>
      </c>
      <c r="W9" s="30">
        <v>0</v>
      </c>
      <c r="X9" s="25">
        <f>W9/W$25*100</f>
        <v>0</v>
      </c>
      <c r="Y9" s="37"/>
    </row>
    <row r="10" spans="1:25" ht="21.9" customHeight="1">
      <c r="A10" s="32" t="s">
        <v>29</v>
      </c>
      <c r="B10" s="31"/>
      <c r="C10" s="21">
        <v>2041</v>
      </c>
      <c r="D10" s="36">
        <f>C10/C$25*100</f>
        <v>2.2488871259200494</v>
      </c>
      <c r="E10" s="21">
        <v>2251</v>
      </c>
      <c r="F10" s="36">
        <f>E10/E$25*100</f>
        <v>2.3402817487134171</v>
      </c>
      <c r="G10" s="20">
        <v>2708</v>
      </c>
      <c r="H10" s="26">
        <f>G10/G$25*100</f>
        <v>2.5111275964391688</v>
      </c>
      <c r="I10" s="19">
        <v>3124</v>
      </c>
      <c r="J10" s="25">
        <f>I10/I$25*100</f>
        <v>2.8522907802713511</v>
      </c>
      <c r="K10" s="3">
        <v>3091</v>
      </c>
      <c r="L10" s="25">
        <f>K10/K$25*100</f>
        <v>2.8068614185955703</v>
      </c>
      <c r="M10" s="3">
        <v>3829</v>
      </c>
      <c r="N10" s="25">
        <f>M10/M$25*100</f>
        <v>3.5160697887970618</v>
      </c>
      <c r="O10" s="3">
        <v>3874</v>
      </c>
      <c r="P10" s="25">
        <f>O10/O$25*100</f>
        <v>3.4181850266907841</v>
      </c>
      <c r="Q10" s="3">
        <v>3862</v>
      </c>
      <c r="R10" s="25">
        <f>Q10/Q$25*100</f>
        <v>3.5839233845896863</v>
      </c>
      <c r="S10" s="30">
        <v>4823</v>
      </c>
      <c r="T10" s="25">
        <f>S10/S$25*100</f>
        <v>4.2930259468601184</v>
      </c>
      <c r="U10" s="30">
        <v>5600</v>
      </c>
      <c r="V10" s="25">
        <f>U10/U$25*100</f>
        <v>5.3957701016524551</v>
      </c>
      <c r="W10" s="30">
        <v>6179</v>
      </c>
      <c r="X10" s="25">
        <f>W10/W$25*100</f>
        <v>6.3130255320453212</v>
      </c>
      <c r="Y10" s="37"/>
    </row>
    <row r="11" spans="1:25" ht="21.9" customHeight="1">
      <c r="A11" s="32" t="s">
        <v>28</v>
      </c>
      <c r="B11" s="31"/>
      <c r="C11" s="21">
        <v>19772</v>
      </c>
      <c r="D11" s="36">
        <f>C11/C$25*100</f>
        <v>21.785887434439598</v>
      </c>
      <c r="E11" s="21">
        <v>27464</v>
      </c>
      <c r="F11" s="36">
        <f>E11/E$25*100</f>
        <v>28.553308727972137</v>
      </c>
      <c r="G11" s="20">
        <v>43241</v>
      </c>
      <c r="H11" s="26">
        <f>G11/G$25*100</f>
        <v>40.097366468842729</v>
      </c>
      <c r="I11" s="19">
        <v>47692</v>
      </c>
      <c r="J11" s="25">
        <f>I11/I$25*100</f>
        <v>43.543998685243686</v>
      </c>
      <c r="K11" s="3">
        <v>47635</v>
      </c>
      <c r="L11" s="25">
        <f>K11/K$25*100</f>
        <v>43.256177183694597</v>
      </c>
      <c r="M11" s="3">
        <v>43213</v>
      </c>
      <c r="N11" s="25">
        <f>M11/M$25*100</f>
        <v>39.681359044995403</v>
      </c>
      <c r="O11" s="3">
        <v>44865</v>
      </c>
      <c r="P11" s="25">
        <f>O11/O$25*100</f>
        <v>39.58618255613888</v>
      </c>
      <c r="Q11" s="3">
        <v>38771</v>
      </c>
      <c r="R11" s="25">
        <f>Q11/Q$25*100</f>
        <v>35.979361352648034</v>
      </c>
      <c r="S11" s="30">
        <v>42292</v>
      </c>
      <c r="T11" s="25">
        <f>S11/S$25*100</f>
        <v>37.644754995771947</v>
      </c>
      <c r="U11" s="30">
        <v>36258</v>
      </c>
      <c r="V11" s="25">
        <f>U11/U$25*100</f>
        <v>34.935684347449055</v>
      </c>
      <c r="W11" s="30">
        <v>30489</v>
      </c>
      <c r="X11" s="25">
        <f>W11/W$25*100</f>
        <v>31.150321321658819</v>
      </c>
      <c r="Y11" s="37"/>
    </row>
    <row r="12" spans="1:25" ht="21.9" customHeight="1">
      <c r="A12" s="34" t="s">
        <v>27</v>
      </c>
      <c r="B12" s="33"/>
      <c r="C12" s="21">
        <v>1319</v>
      </c>
      <c r="D12" s="36">
        <f>C12/C$25*100</f>
        <v>1.4533474370840496</v>
      </c>
      <c r="E12" s="21">
        <v>1237</v>
      </c>
      <c r="F12" s="36">
        <f>E12/E$25*100</f>
        <v>1.2860633154857826</v>
      </c>
      <c r="G12" s="20">
        <v>1310</v>
      </c>
      <c r="H12" s="26">
        <f>G12/G$25*100</f>
        <v>1.2147626112759644</v>
      </c>
      <c r="I12" s="19">
        <v>1295</v>
      </c>
      <c r="J12" s="25">
        <f>I12/I$25*100</f>
        <v>1.1823676569946862</v>
      </c>
      <c r="K12" s="3">
        <v>1336</v>
      </c>
      <c r="L12" s="25">
        <f>K12/K$25*100</f>
        <v>1.2131888887879916</v>
      </c>
      <c r="M12" s="3">
        <v>1395</v>
      </c>
      <c r="N12" s="25">
        <f>M12/M$25*100</f>
        <v>1.28099173553719</v>
      </c>
      <c r="O12" s="3">
        <v>1448</v>
      </c>
      <c r="P12" s="25">
        <f>O12/O$25*100</f>
        <v>1.2776282701724975</v>
      </c>
      <c r="Q12" s="3">
        <v>1585</v>
      </c>
      <c r="R12" s="25">
        <f>Q12/Q$25*100</f>
        <v>1.4708748225206247</v>
      </c>
      <c r="S12" s="30">
        <v>2407</v>
      </c>
      <c r="T12" s="25">
        <f>S12/S$25*100</f>
        <v>2.1425074547153855</v>
      </c>
      <c r="U12" s="30">
        <v>2566</v>
      </c>
      <c r="V12" s="25">
        <f>U12/U$25*100</f>
        <v>2.4724189430071783</v>
      </c>
      <c r="W12" s="30">
        <v>2500</v>
      </c>
      <c r="X12" s="25">
        <f>W12/W$25*100</f>
        <v>2.5542262227080927</v>
      </c>
      <c r="Y12" s="37"/>
    </row>
    <row r="13" spans="1:25" ht="21.9" customHeight="1">
      <c r="A13" s="32" t="s">
        <v>26</v>
      </c>
      <c r="B13" s="31"/>
      <c r="C13" s="21">
        <v>7715</v>
      </c>
      <c r="D13" s="36">
        <f>C13/C$25*100</f>
        <v>8.5008153730882796</v>
      </c>
      <c r="E13" s="21">
        <v>6838</v>
      </c>
      <c r="F13" s="36">
        <f>E13/E$25*100</f>
        <v>7.1092166138171233</v>
      </c>
      <c r="G13" s="20">
        <v>6962</v>
      </c>
      <c r="H13" s="26">
        <f>G13/G$25*100</f>
        <v>6.4558605341246285</v>
      </c>
      <c r="I13" s="19">
        <v>4832</v>
      </c>
      <c r="J13" s="25">
        <f>I13/I$25*100</f>
        <v>4.4117378521994777</v>
      </c>
      <c r="K13" s="3">
        <v>4639</v>
      </c>
      <c r="L13" s="25">
        <f>K13/K$25*100</f>
        <v>4.2125623166822548</v>
      </c>
      <c r="M13" s="3">
        <v>5552</v>
      </c>
      <c r="N13" s="25">
        <f>M13/M$25*100</f>
        <v>5.0982552800734622</v>
      </c>
      <c r="O13" s="3">
        <v>8153</v>
      </c>
      <c r="P13" s="25">
        <f>O13/O$25*100</f>
        <v>7.1937177394450078</v>
      </c>
      <c r="Q13" s="3">
        <v>8953</v>
      </c>
      <c r="R13" s="25">
        <f>Q13/Q$25*100</f>
        <v>8.3083547545912637</v>
      </c>
      <c r="S13" s="30">
        <v>6595</v>
      </c>
      <c r="T13" s="25">
        <f>S13/S$25*100</f>
        <v>5.8703102051715694</v>
      </c>
      <c r="U13" s="30">
        <v>5803</v>
      </c>
      <c r="V13" s="25">
        <f>U13/U$25*100</f>
        <v>5.5913667678373562</v>
      </c>
      <c r="W13" s="30">
        <v>10549</v>
      </c>
      <c r="X13" s="25">
        <f>W13/W$25*100</f>
        <v>10.777812969339069</v>
      </c>
      <c r="Y13" s="37"/>
    </row>
    <row r="14" spans="1:25" ht="21.9" customHeight="1">
      <c r="A14" s="32" t="s">
        <v>25</v>
      </c>
      <c r="B14" s="31"/>
      <c r="C14" s="21">
        <v>5219</v>
      </c>
      <c r="D14" s="36">
        <f>C14/C$25*100</f>
        <v>5.7505839834280934</v>
      </c>
      <c r="E14" s="21">
        <v>5144</v>
      </c>
      <c r="F14" s="36">
        <f>E14/E$25*100</f>
        <v>5.3480272391745078</v>
      </c>
      <c r="G14" s="20">
        <v>5281</v>
      </c>
      <c r="H14" s="26">
        <f>G14/G$25*100</f>
        <v>4.8970697329376849</v>
      </c>
      <c r="I14" s="19">
        <v>5655</v>
      </c>
      <c r="J14" s="25">
        <f>I14/I$25*100</f>
        <v>5.1631576064130895</v>
      </c>
      <c r="K14" s="3">
        <v>6378</v>
      </c>
      <c r="L14" s="25">
        <f>K14/K$25*100</f>
        <v>5.7917056382408756</v>
      </c>
      <c r="M14" s="3">
        <v>6932</v>
      </c>
      <c r="N14" s="25">
        <f>M14/M$25*100</f>
        <v>6.3654729109274566</v>
      </c>
      <c r="O14" s="3">
        <v>6979</v>
      </c>
      <c r="P14" s="25">
        <f>O14/O$25*100</f>
        <v>6.1578506198438259</v>
      </c>
      <c r="Q14" s="3">
        <v>6824</v>
      </c>
      <c r="R14" s="25">
        <f>Q14/Q$25*100</f>
        <v>6.3326497090730243</v>
      </c>
      <c r="S14" s="30">
        <v>7345</v>
      </c>
      <c r="T14" s="25">
        <f>S14/S$25*100</f>
        <v>6.5378966576171624</v>
      </c>
      <c r="U14" s="30">
        <v>6600</v>
      </c>
      <c r="V14" s="25">
        <f>U14/U$25*100</f>
        <v>6.359300476947535</v>
      </c>
      <c r="W14" s="30">
        <v>4458</v>
      </c>
      <c r="X14" s="25">
        <f>W14/W$25*100</f>
        <v>4.5546962003330718</v>
      </c>
      <c r="Y14" s="37"/>
    </row>
    <row r="15" spans="1:25" ht="21.9" customHeight="1">
      <c r="A15" s="32" t="s">
        <v>24</v>
      </c>
      <c r="B15" s="31"/>
      <c r="C15" s="21">
        <v>6829</v>
      </c>
      <c r="D15" s="36">
        <f>C15/C$25*100</f>
        <v>7.5245713782008909</v>
      </c>
      <c r="E15" s="21">
        <v>7142</v>
      </c>
      <c r="F15" s="36">
        <f>E15/E$25*100</f>
        <v>7.4252742111555854</v>
      </c>
      <c r="G15" s="20">
        <v>5910</v>
      </c>
      <c r="H15" s="26">
        <f>G15/G$25*100</f>
        <v>5.4803412462908012</v>
      </c>
      <c r="I15" s="19">
        <v>6230</v>
      </c>
      <c r="J15" s="25">
        <f>I15/I$25*100</f>
        <v>5.6881471066230853</v>
      </c>
      <c r="K15" s="3">
        <v>6350</v>
      </c>
      <c r="L15" s="25">
        <f>K15/K$25*100</f>
        <v>5.7662795238052</v>
      </c>
      <c r="M15" s="3">
        <v>6681</v>
      </c>
      <c r="N15" s="25">
        <f>M15/M$25*100</f>
        <v>6.1349862258953172</v>
      </c>
      <c r="O15" s="3">
        <v>6785</v>
      </c>
      <c r="P15" s="25">
        <f>O15/O$25*100</f>
        <v>5.9866766665196103</v>
      </c>
      <c r="Q15" s="3">
        <v>6659</v>
      </c>
      <c r="R15" s="25">
        <f>Q15/Q$25*100</f>
        <v>6.1795302480535268</v>
      </c>
      <c r="S15" s="30">
        <v>7247</v>
      </c>
      <c r="T15" s="25">
        <f>S15/S$25*100</f>
        <v>6.4506653611642708</v>
      </c>
      <c r="U15" s="30">
        <v>6659</v>
      </c>
      <c r="V15" s="25">
        <f>U15/U$25*100</f>
        <v>6.4161487690899452</v>
      </c>
      <c r="W15" s="30">
        <v>5636</v>
      </c>
      <c r="X15" s="25">
        <f>W15/W$25*100</f>
        <v>5.758247596473125</v>
      </c>
      <c r="Y15" s="29"/>
    </row>
    <row r="16" spans="1:25" ht="21.9" customHeight="1">
      <c r="A16" s="39" t="s">
        <v>23</v>
      </c>
      <c r="B16" s="38"/>
      <c r="C16" s="21">
        <v>1785</v>
      </c>
      <c r="D16" s="36">
        <f>C16/C$25*100</f>
        <v>1.9668121115959276</v>
      </c>
      <c r="E16" s="21">
        <v>1693</v>
      </c>
      <c r="F16" s="36">
        <f>E16/E$25*100</f>
        <v>1.7601497114934761</v>
      </c>
      <c r="G16" s="20">
        <v>1753</v>
      </c>
      <c r="H16" s="26">
        <f>G16/G$25*100</f>
        <v>1.6255563798219586</v>
      </c>
      <c r="I16" s="19">
        <v>1818</v>
      </c>
      <c r="J16" s="25">
        <f>I16/I$25*100</f>
        <v>1.6598798458813433</v>
      </c>
      <c r="K16" s="3">
        <v>1782</v>
      </c>
      <c r="L16" s="25">
        <f>K16/K$25*100</f>
        <v>1.6181905687276954</v>
      </c>
      <c r="M16" s="3">
        <v>1976</v>
      </c>
      <c r="N16" s="25">
        <f>M16/M$25*100</f>
        <v>1.8145087235996327</v>
      </c>
      <c r="O16" s="3">
        <v>1997</v>
      </c>
      <c r="P16" s="25">
        <f>O16/O$25*100</f>
        <v>1.7620329112807163</v>
      </c>
      <c r="Q16" s="3">
        <v>2011</v>
      </c>
      <c r="R16" s="25">
        <f>Q16/Q$25*100</f>
        <v>1.8662014309709631</v>
      </c>
      <c r="S16" s="30">
        <v>1831</v>
      </c>
      <c r="T16" s="25">
        <f>S16/S$25*100</f>
        <v>1.6298010592371712</v>
      </c>
      <c r="U16" s="30">
        <v>1035</v>
      </c>
      <c r="V16" s="25">
        <f>U16/U$25*100</f>
        <v>0.9972539384304091</v>
      </c>
      <c r="W16" s="30">
        <v>837</v>
      </c>
      <c r="X16" s="25">
        <f>W16/W$25*100</f>
        <v>0.8551549393626694</v>
      </c>
      <c r="Y16" s="37"/>
    </row>
    <row r="17" spans="1:25" ht="21.9" customHeight="1">
      <c r="A17" s="32" t="s">
        <v>22</v>
      </c>
      <c r="B17" s="31"/>
      <c r="C17" s="21">
        <v>1510</v>
      </c>
      <c r="D17" s="36">
        <f>C17/C$25*100</f>
        <v>1.6638018423024374</v>
      </c>
      <c r="E17" s="21">
        <v>1010</v>
      </c>
      <c r="F17" s="36">
        <f>E17/E$25*100</f>
        <v>1.0500597806310754</v>
      </c>
      <c r="G17" s="20">
        <v>404</v>
      </c>
      <c r="H17" s="26">
        <f>G17/G$25*100</f>
        <v>0.37462908011869439</v>
      </c>
      <c r="I17" s="19">
        <v>100</v>
      </c>
      <c r="J17" s="25">
        <f>I17/I$25*100</f>
        <v>9.1302521775651443E-2</v>
      </c>
      <c r="K17" s="3">
        <v>98</v>
      </c>
      <c r="L17" s="25">
        <f>K17/K$25*100</f>
        <v>8.8991400524867648E-2</v>
      </c>
      <c r="M17" s="3">
        <v>93</v>
      </c>
      <c r="N17" s="25">
        <f>M17/M$25*100</f>
        <v>8.5399449035812661E-2</v>
      </c>
      <c r="O17" s="3">
        <v>87</v>
      </c>
      <c r="P17" s="25">
        <f>O17/O$25*100</f>
        <v>7.6763577006220496E-2</v>
      </c>
      <c r="Q17" s="3">
        <v>91</v>
      </c>
      <c r="R17" s="25">
        <f>Q17/Q$25*100</f>
        <v>8.4447702744086348E-2</v>
      </c>
      <c r="S17" s="30">
        <v>72</v>
      </c>
      <c r="T17" s="25">
        <f>S17/S$25*100</f>
        <v>6.4088299434776799E-2</v>
      </c>
      <c r="U17" s="30">
        <v>70</v>
      </c>
      <c r="V17" s="25">
        <f>U17/U$25*100</f>
        <v>6.7447126270655688E-2</v>
      </c>
      <c r="W17" s="30">
        <v>124</v>
      </c>
      <c r="X17" s="25">
        <f>W17/W$25*100</f>
        <v>0.12668962064632142</v>
      </c>
      <c r="Y17" s="37"/>
    </row>
    <row r="18" spans="1:25" ht="21.9" customHeight="1">
      <c r="A18" s="32" t="s">
        <v>21</v>
      </c>
      <c r="B18" s="31"/>
      <c r="C18" s="21">
        <v>1979</v>
      </c>
      <c r="D18" s="36">
        <f>C18/C$25*100</f>
        <v>2.1805720833884261</v>
      </c>
      <c r="E18" s="21">
        <v>1807</v>
      </c>
      <c r="F18" s="36">
        <f>E18/E$25*100</f>
        <v>1.8786713104953994</v>
      </c>
      <c r="G18" s="20">
        <v>1694</v>
      </c>
      <c r="H18" s="26">
        <f>G18/G$25*100</f>
        <v>1.5708456973293767</v>
      </c>
      <c r="I18" s="19">
        <v>1606</v>
      </c>
      <c r="J18" s="25">
        <f>I18/I$25*100</f>
        <v>1.4663184997169623</v>
      </c>
      <c r="K18" s="3">
        <v>1699</v>
      </c>
      <c r="L18" s="25">
        <f>K18/K$25*100</f>
        <v>1.5428203009362258</v>
      </c>
      <c r="M18" s="3">
        <v>1760</v>
      </c>
      <c r="N18" s="25">
        <f>M18/M$25*100</f>
        <v>1.6161616161616161</v>
      </c>
      <c r="O18" s="3">
        <v>1774</v>
      </c>
      <c r="P18" s="25">
        <f>O18/O$25*100</f>
        <v>1.565271098954427</v>
      </c>
      <c r="Q18" s="3">
        <v>1818</v>
      </c>
      <c r="R18" s="25">
        <f>Q18/Q$25*100</f>
        <v>1.6870980614148241</v>
      </c>
      <c r="S18" s="30">
        <v>1740</v>
      </c>
      <c r="T18" s="25">
        <f>S18/S$25*100</f>
        <v>1.5488005696737728</v>
      </c>
      <c r="U18" s="30">
        <v>1588</v>
      </c>
      <c r="V18" s="25">
        <f>U18/U$25*100</f>
        <v>1.5300862359685889</v>
      </c>
      <c r="W18" s="30">
        <v>1564</v>
      </c>
      <c r="X18" s="25">
        <f>W18/W$25*100</f>
        <v>1.597923924926183</v>
      </c>
      <c r="Y18" s="37"/>
    </row>
    <row r="19" spans="1:25" ht="21.9" customHeight="1">
      <c r="A19" s="32" t="s">
        <v>20</v>
      </c>
      <c r="B19" s="31"/>
      <c r="C19" s="21">
        <v>8676</v>
      </c>
      <c r="D19" s="36">
        <f>C19/C$25*100</f>
        <v>9.55969853232844</v>
      </c>
      <c r="E19" s="21">
        <v>8659</v>
      </c>
      <c r="F19" s="36">
        <f>E19/E$25*100</f>
        <v>9.0024432084004768</v>
      </c>
      <c r="G19" s="20">
        <v>8670</v>
      </c>
      <c r="H19" s="26">
        <f>G19/G$25*100</f>
        <v>8.0396884272997031</v>
      </c>
      <c r="I19" s="19">
        <v>8574</v>
      </c>
      <c r="J19" s="25">
        <f>I19/I$25*100</f>
        <v>7.8282782170443541</v>
      </c>
      <c r="K19" s="3">
        <v>8615</v>
      </c>
      <c r="L19" s="25">
        <f>K19/K$25*100</f>
        <v>7.8230705665483136</v>
      </c>
      <c r="M19" s="3">
        <v>8561</v>
      </c>
      <c r="N19" s="25">
        <f>M19/M$25*100</f>
        <v>7.861340679522498</v>
      </c>
      <c r="O19" s="3">
        <v>8468</v>
      </c>
      <c r="P19" s="25">
        <f>O19/O$25*100</f>
        <v>7.4716548286054616</v>
      </c>
      <c r="Q19" s="3">
        <v>7947</v>
      </c>
      <c r="R19" s="25">
        <f>Q19/Q$25*100</f>
        <v>7.3747900407390574</v>
      </c>
      <c r="S19" s="30">
        <v>8220</v>
      </c>
      <c r="T19" s="25">
        <f>S19/S$25*100</f>
        <v>7.3167475188036848</v>
      </c>
      <c r="U19" s="30">
        <v>8116</v>
      </c>
      <c r="V19" s="25">
        <f>U19/U$25*100</f>
        <v>7.8200125258948789</v>
      </c>
      <c r="W19" s="30">
        <v>7557</v>
      </c>
      <c r="X19" s="25">
        <f>W19/W$25*100</f>
        <v>7.7209150260020234</v>
      </c>
      <c r="Y19" s="29"/>
    </row>
    <row r="20" spans="1:25" ht="21.9" customHeight="1">
      <c r="A20" s="34" t="s">
        <v>19</v>
      </c>
      <c r="B20" s="33"/>
      <c r="C20" s="21">
        <v>3658</v>
      </c>
      <c r="D20" s="36">
        <f>C20/C$25*100</f>
        <v>4.0305875093657715</v>
      </c>
      <c r="E20" s="21">
        <v>3509</v>
      </c>
      <c r="F20" s="36">
        <f>E20/E$25*100</f>
        <v>3.6481779903311327</v>
      </c>
      <c r="G20" s="20">
        <v>3431</v>
      </c>
      <c r="H20" s="26">
        <f>G20/G$25*100</f>
        <v>3.1815652818991098</v>
      </c>
      <c r="I20" s="19">
        <v>3352</v>
      </c>
      <c r="J20" s="25">
        <f>I20/I$25*100</f>
        <v>3.0604605299198364</v>
      </c>
      <c r="K20" s="3">
        <v>3319</v>
      </c>
      <c r="L20" s="25">
        <f>K20/K$25*100</f>
        <v>3.0139026361432215</v>
      </c>
      <c r="M20" s="3">
        <v>3499</v>
      </c>
      <c r="N20" s="25">
        <f>M20/M$25*100</f>
        <v>3.2130394857667581</v>
      </c>
      <c r="O20" s="3">
        <v>3524</v>
      </c>
      <c r="P20" s="25">
        <f>O20/O$25*100</f>
        <v>3.1093660387347244</v>
      </c>
      <c r="Q20" s="3">
        <v>3479</v>
      </c>
      <c r="R20" s="25">
        <f>Q20/Q$25*100</f>
        <v>3.2285006356777628</v>
      </c>
      <c r="S20" s="18">
        <v>3667</v>
      </c>
      <c r="T20" s="25">
        <f>S20/S$25*100</f>
        <v>3.2640526948239796</v>
      </c>
      <c r="U20" s="18">
        <v>3682</v>
      </c>
      <c r="V20" s="25">
        <f>U20/U$25*100</f>
        <v>3.5477188418364891</v>
      </c>
      <c r="W20" s="18">
        <v>3297</v>
      </c>
      <c r="X20" s="25">
        <f>W20/W$25*100</f>
        <v>3.3685135425074328</v>
      </c>
      <c r="Y20" s="37"/>
    </row>
    <row r="21" spans="1:25" ht="21.9" customHeight="1">
      <c r="A21" s="32" t="s">
        <v>18</v>
      </c>
      <c r="B21" s="31"/>
      <c r="C21" s="21">
        <v>7474</v>
      </c>
      <c r="D21" s="36">
        <f>C21/C$25*100</f>
        <v>8.235268191634713</v>
      </c>
      <c r="E21" s="21">
        <v>7038</v>
      </c>
      <c r="F21" s="36">
        <f>E21/E$25*100</f>
        <v>7.3171492436450585</v>
      </c>
      <c r="G21" s="20">
        <v>6632</v>
      </c>
      <c r="H21" s="26">
        <f>G21/G$25*100</f>
        <v>6.1498516320474774</v>
      </c>
      <c r="I21" s="19">
        <v>7249</v>
      </c>
      <c r="J21" s="25">
        <f>I21/I$25*100</f>
        <v>6.618519803516973</v>
      </c>
      <c r="K21" s="3">
        <v>6801</v>
      </c>
      <c r="L21" s="25">
        <f>K21/K$25*100</f>
        <v>6.1758215813227029</v>
      </c>
      <c r="M21" s="3">
        <v>6802</v>
      </c>
      <c r="N21" s="25">
        <f>M21/M$25*100</f>
        <v>6.2460973370064279</v>
      </c>
      <c r="O21" s="3">
        <v>6639</v>
      </c>
      <c r="P21" s="25">
        <f>O21/O$25*100</f>
        <v>5.8578550315436537</v>
      </c>
      <c r="Q21" s="3">
        <v>7266</v>
      </c>
      <c r="R21" s="25">
        <f>Q21/Q$25*100</f>
        <v>6.7428242652585864</v>
      </c>
      <c r="S21" s="30">
        <v>7023</v>
      </c>
      <c r="T21" s="25">
        <f>S21/S$25*100</f>
        <v>6.2512795407005202</v>
      </c>
      <c r="U21" s="30">
        <v>6979</v>
      </c>
      <c r="V21" s="25">
        <f>U21/U$25*100</f>
        <v>6.7244784891843707</v>
      </c>
      <c r="W21" s="30">
        <v>6594</v>
      </c>
      <c r="X21" s="25">
        <f>W21/W$25*100</f>
        <v>6.7370270850148657</v>
      </c>
      <c r="Y21" s="29"/>
    </row>
    <row r="22" spans="1:25" ht="21.9" customHeight="1">
      <c r="A22" s="32" t="s">
        <v>17</v>
      </c>
      <c r="B22" s="31"/>
      <c r="C22" s="21">
        <v>5879</v>
      </c>
      <c r="D22" s="36">
        <f>C22/C$25*100</f>
        <v>6.4778086297324693</v>
      </c>
      <c r="E22" s="21">
        <v>5975</v>
      </c>
      <c r="F22" s="36">
        <f>E22/E$25*100</f>
        <v>6.21198731610958</v>
      </c>
      <c r="G22" s="20">
        <v>5249</v>
      </c>
      <c r="H22" s="26">
        <f>G22/G$25*100</f>
        <v>4.8673961424332344</v>
      </c>
      <c r="I22" s="19">
        <v>4467</v>
      </c>
      <c r="J22" s="25">
        <f>I22/I$25*100</f>
        <v>4.0784836477183495</v>
      </c>
      <c r="K22" s="3">
        <v>4329</v>
      </c>
      <c r="L22" s="25">
        <f>K22/K$25*100</f>
        <v>3.9310589068586941</v>
      </c>
      <c r="M22" s="3">
        <v>4195</v>
      </c>
      <c r="N22" s="25">
        <f>M22/M$25*100</f>
        <v>3.8521579430670339</v>
      </c>
      <c r="O22" s="3">
        <v>4131</v>
      </c>
      <c r="P22" s="25">
        <f>O22/O$25*100</f>
        <v>3.6449463978470904</v>
      </c>
      <c r="Q22" s="3">
        <v>4014</v>
      </c>
      <c r="R22" s="25">
        <f>Q22/Q$25*100</f>
        <v>3.7249788880743138</v>
      </c>
      <c r="S22" s="30">
        <v>3696</v>
      </c>
      <c r="T22" s="25">
        <f>S22/S$25*100</f>
        <v>3.2898660376518758</v>
      </c>
      <c r="U22" s="30">
        <v>3693</v>
      </c>
      <c r="V22" s="25">
        <f>U22/U$25*100</f>
        <v>3.5583176759647346</v>
      </c>
      <c r="W22" s="30">
        <v>3507</v>
      </c>
      <c r="X22" s="25">
        <f>W22/W$25*100</f>
        <v>3.5830685452149122</v>
      </c>
      <c r="Y22" s="37"/>
    </row>
    <row r="23" spans="1:25" ht="21.9" customHeight="1">
      <c r="A23" s="39" t="s">
        <v>16</v>
      </c>
      <c r="B23" s="38"/>
      <c r="C23" s="21">
        <v>8196</v>
      </c>
      <c r="D23" s="36">
        <f>C23/C$25*100</f>
        <v>9.0308078804707126</v>
      </c>
      <c r="E23" s="21">
        <v>8150</v>
      </c>
      <c r="F23" s="36">
        <f>E23/E$25*100</f>
        <v>8.4732546654883816</v>
      </c>
      <c r="G23" s="20">
        <v>7800</v>
      </c>
      <c r="H23" s="26">
        <f>G23/G$25*100</f>
        <v>7.232937685459941</v>
      </c>
      <c r="I23" s="19">
        <v>7336</v>
      </c>
      <c r="J23" s="25">
        <f>I23/I$25*100</f>
        <v>6.6979529974617895</v>
      </c>
      <c r="K23" s="3">
        <v>7682</v>
      </c>
      <c r="L23" s="25">
        <f>K23/K$25*100</f>
        <v>6.9758361105309517</v>
      </c>
      <c r="M23" s="3">
        <v>7980</v>
      </c>
      <c r="N23" s="25">
        <f>M23/M$25*100</f>
        <v>7.3278236914600541</v>
      </c>
      <c r="O23" s="3">
        <v>7993</v>
      </c>
      <c r="P23" s="25">
        <f>O23/O$25*100</f>
        <v>7.0525433449508093</v>
      </c>
      <c r="Q23" s="3">
        <v>8068</v>
      </c>
      <c r="R23" s="25">
        <f>Q23/Q$25*100</f>
        <v>7.4870776454866883</v>
      </c>
      <c r="S23" s="30">
        <v>9152</v>
      </c>
      <c r="T23" s="25">
        <f>S23/S$25*100</f>
        <v>8.1463349503760725</v>
      </c>
      <c r="U23" s="30">
        <v>9333</v>
      </c>
      <c r="V23" s="25">
        <f>U23/U$25*100</f>
        <v>8.9926289926289922</v>
      </c>
      <c r="W23" s="30">
        <v>9171</v>
      </c>
      <c r="X23" s="25">
        <f>W23/W$25*100</f>
        <v>9.3699234753823681</v>
      </c>
      <c r="Y23" s="37"/>
    </row>
    <row r="24" spans="1:25" ht="21.9" customHeight="1">
      <c r="A24" s="32" t="s">
        <v>15</v>
      </c>
      <c r="B24" s="31"/>
      <c r="C24" s="21">
        <v>4950</v>
      </c>
      <c r="D24" s="36">
        <f>C24/C$25*100</f>
        <v>5.4541848472828249</v>
      </c>
      <c r="E24" s="21">
        <v>4885</v>
      </c>
      <c r="F24" s="36">
        <f>E24/E$25*100</f>
        <v>5.0787544835473302</v>
      </c>
      <c r="G24" s="20">
        <v>4603</v>
      </c>
      <c r="H24" s="26">
        <f>G24/G$25*100</f>
        <v>4.2683605341246285</v>
      </c>
      <c r="I24" s="19">
        <v>4704</v>
      </c>
      <c r="J24" s="25">
        <f>I24/I$25*100</f>
        <v>4.2948706243266441</v>
      </c>
      <c r="K24" s="3">
        <v>4667</v>
      </c>
      <c r="L24" s="25">
        <f>K24/K$25*100</f>
        <v>4.2379884311179321</v>
      </c>
      <c r="M24" s="3">
        <v>4463</v>
      </c>
      <c r="N24" s="25">
        <f>M24/M$25*100</f>
        <v>4.0982552800734613</v>
      </c>
      <c r="O24" s="3">
        <v>4747</v>
      </c>
      <c r="P24" s="25">
        <f>O24/O$25*100</f>
        <v>4.1884678166497551</v>
      </c>
      <c r="Q24" s="3">
        <v>4705</v>
      </c>
      <c r="R24" s="25">
        <f>Q24/Q$25*100</f>
        <v>4.3662246308892989</v>
      </c>
      <c r="S24" s="18">
        <v>4646</v>
      </c>
      <c r="T24" s="25">
        <f>S24/S$25*100</f>
        <v>4.1354755440829587</v>
      </c>
      <c r="U24" s="18">
        <v>4189</v>
      </c>
      <c r="V24" s="25">
        <f>U24/U$25*100</f>
        <v>4.0362287421110947</v>
      </c>
      <c r="W24" s="18">
        <v>3747</v>
      </c>
      <c r="X24" s="25">
        <f>W24/W$25*100</f>
        <v>3.8282742625948898</v>
      </c>
      <c r="Y24" s="29"/>
    </row>
    <row r="25" spans="1:25" ht="21.9" customHeight="1">
      <c r="A25" s="32" t="s">
        <v>2</v>
      </c>
      <c r="B25" s="31"/>
      <c r="C25" s="21">
        <v>90756</v>
      </c>
      <c r="D25" s="17">
        <f>C25/C$25*100</f>
        <v>100</v>
      </c>
      <c r="E25" s="21">
        <f>SUM(E7:E24)</f>
        <v>96185</v>
      </c>
      <c r="F25" s="17">
        <f>E25/E$25*100</f>
        <v>100</v>
      </c>
      <c r="G25" s="20">
        <v>107840</v>
      </c>
      <c r="H25" s="26">
        <f>G25/G$25*100</f>
        <v>100</v>
      </c>
      <c r="I25" s="35">
        <f>SUM(I7:I24)</f>
        <v>109526</v>
      </c>
      <c r="J25" s="25">
        <f>I25/I$25*100</f>
        <v>100</v>
      </c>
      <c r="K25" s="35">
        <f>SUM(K7:K24)</f>
        <v>110123</v>
      </c>
      <c r="L25" s="25">
        <f>K25/K$25*100</f>
        <v>100</v>
      </c>
      <c r="M25" s="35">
        <f>SUM(M7:M24)</f>
        <v>108900</v>
      </c>
      <c r="N25" s="25">
        <f>M25/M$25*100</f>
        <v>100</v>
      </c>
      <c r="O25" s="35">
        <f>SUM(O7:O24)</f>
        <v>113335</v>
      </c>
      <c r="P25" s="25">
        <f>O25/O$25*100</f>
        <v>100</v>
      </c>
      <c r="Q25" s="35">
        <f>SUM(Q7:Q24)</f>
        <v>107759</v>
      </c>
      <c r="R25" s="25">
        <f>Q25/Q$25*100</f>
        <v>100</v>
      </c>
      <c r="S25" s="30">
        <v>112345</v>
      </c>
      <c r="T25" s="25">
        <f>S25/S$25*100</f>
        <v>100</v>
      </c>
      <c r="U25" s="30">
        <v>103785</v>
      </c>
      <c r="V25" s="25">
        <f>U25/U$25*100</f>
        <v>100</v>
      </c>
      <c r="W25" s="30">
        <f>SUM(W7:W24)</f>
        <v>97877</v>
      </c>
      <c r="X25" s="25">
        <f>W25/W$25*100</f>
        <v>100</v>
      </c>
      <c r="Y25" s="29"/>
    </row>
    <row r="26" spans="1:25" ht="21.9" customHeight="1">
      <c r="A26" s="34" t="s">
        <v>14</v>
      </c>
      <c r="B26" s="33"/>
      <c r="C26" s="21">
        <v>1030</v>
      </c>
      <c r="D26" s="17" t="s">
        <v>11</v>
      </c>
      <c r="E26" s="21" t="e">
        <f>#REF!</f>
        <v>#REF!</v>
      </c>
      <c r="F26" s="17" t="s">
        <v>11</v>
      </c>
      <c r="G26" s="20">
        <v>1375</v>
      </c>
      <c r="H26" s="17" t="s">
        <v>11</v>
      </c>
      <c r="I26" s="19">
        <v>1866</v>
      </c>
      <c r="J26" s="17" t="s">
        <v>11</v>
      </c>
      <c r="K26" s="3">
        <v>1825</v>
      </c>
      <c r="L26" s="17" t="s">
        <v>11</v>
      </c>
      <c r="M26" s="3">
        <v>1568</v>
      </c>
      <c r="N26" s="17" t="s">
        <v>1</v>
      </c>
      <c r="O26" s="3">
        <v>1792</v>
      </c>
      <c r="P26" s="17" t="s">
        <v>1</v>
      </c>
      <c r="Q26" s="3">
        <v>1831</v>
      </c>
      <c r="R26" s="17" t="s">
        <v>1</v>
      </c>
      <c r="S26" s="18">
        <v>1954</v>
      </c>
      <c r="T26" s="17" t="s">
        <v>11</v>
      </c>
      <c r="U26" s="18">
        <v>1845</v>
      </c>
      <c r="V26" s="17" t="s">
        <v>11</v>
      </c>
      <c r="W26" s="18">
        <v>2029</v>
      </c>
      <c r="X26" s="17" t="s">
        <v>11</v>
      </c>
      <c r="Y26" s="29"/>
    </row>
    <row r="27" spans="1:25" ht="21.9" customHeight="1">
      <c r="A27" s="34" t="s">
        <v>13</v>
      </c>
      <c r="B27" s="33"/>
      <c r="C27" s="21">
        <v>419</v>
      </c>
      <c r="D27" s="17" t="s">
        <v>11</v>
      </c>
      <c r="E27" s="21" t="e">
        <f>#REF!</f>
        <v>#REF!</v>
      </c>
      <c r="F27" s="17" t="s">
        <v>11</v>
      </c>
      <c r="G27" s="20">
        <v>726</v>
      </c>
      <c r="H27" s="17" t="s">
        <v>11</v>
      </c>
      <c r="I27" s="19">
        <v>766</v>
      </c>
      <c r="J27" s="17" t="s">
        <v>11</v>
      </c>
      <c r="K27" s="3">
        <v>993</v>
      </c>
      <c r="L27" s="17" t="s">
        <v>11</v>
      </c>
      <c r="M27" s="3">
        <v>1027</v>
      </c>
      <c r="N27" s="17" t="s">
        <v>1</v>
      </c>
      <c r="O27" s="3">
        <v>1108</v>
      </c>
      <c r="P27" s="17" t="s">
        <v>1</v>
      </c>
      <c r="Q27" s="3">
        <v>1285</v>
      </c>
      <c r="R27" s="17" t="s">
        <v>1</v>
      </c>
      <c r="S27" s="30">
        <v>1591</v>
      </c>
      <c r="T27" s="17" t="s">
        <v>11</v>
      </c>
      <c r="U27" s="30">
        <v>1547</v>
      </c>
      <c r="V27" s="17" t="s">
        <v>11</v>
      </c>
      <c r="W27" s="30">
        <v>1817</v>
      </c>
      <c r="X27" s="17" t="s">
        <v>11</v>
      </c>
      <c r="Y27" s="29"/>
    </row>
    <row r="28" spans="1:25" ht="21.9" customHeight="1">
      <c r="A28" s="32" t="s">
        <v>12</v>
      </c>
      <c r="B28" s="31"/>
      <c r="C28" s="21">
        <v>91367</v>
      </c>
      <c r="D28" s="17" t="s">
        <v>11</v>
      </c>
      <c r="E28" s="21" t="e">
        <f>#REF!</f>
        <v>#REF!</v>
      </c>
      <c r="F28" s="17" t="s">
        <v>11</v>
      </c>
      <c r="G28" s="20">
        <v>108489</v>
      </c>
      <c r="H28" s="17" t="s">
        <v>11</v>
      </c>
      <c r="I28" s="19">
        <v>110626</v>
      </c>
      <c r="J28" s="17" t="s">
        <v>11</v>
      </c>
      <c r="K28" s="3">
        <v>110955</v>
      </c>
      <c r="L28" s="17" t="s">
        <v>11</v>
      </c>
      <c r="M28" s="3">
        <v>109441</v>
      </c>
      <c r="N28" s="17" t="s">
        <v>1</v>
      </c>
      <c r="O28" s="3">
        <f>O25+O26-O27</f>
        <v>114019</v>
      </c>
      <c r="P28" s="17" t="s">
        <v>1</v>
      </c>
      <c r="Q28" s="3">
        <f>Q25+Q26-Q27</f>
        <v>108305</v>
      </c>
      <c r="R28" s="17" t="s">
        <v>1</v>
      </c>
      <c r="S28" s="30">
        <v>112708</v>
      </c>
      <c r="T28" s="17" t="s">
        <v>11</v>
      </c>
      <c r="U28" s="30">
        <v>104083</v>
      </c>
      <c r="V28" s="17" t="s">
        <v>11</v>
      </c>
      <c r="W28" s="30">
        <v>98089</v>
      </c>
      <c r="X28" s="17" t="s">
        <v>11</v>
      </c>
      <c r="Y28" s="29"/>
    </row>
    <row r="29" spans="1:25" ht="21.9" customHeight="1">
      <c r="A29" s="23" t="s">
        <v>10</v>
      </c>
      <c r="B29" s="28" t="s">
        <v>9</v>
      </c>
      <c r="C29" s="21">
        <v>3754</v>
      </c>
      <c r="D29" s="17">
        <f>C29/C$25*100</f>
        <v>4.1363656397373179</v>
      </c>
      <c r="E29" s="21" t="e">
        <f>#REF!</f>
        <v>#REF!</v>
      </c>
      <c r="F29" s="17" t="e">
        <f>E29/E$25*100</f>
        <v>#REF!</v>
      </c>
      <c r="G29" s="20">
        <v>2192</v>
      </c>
      <c r="H29" s="26">
        <f>G29/G$25*100</f>
        <v>2.0326409495548963</v>
      </c>
      <c r="I29" s="19">
        <v>1492</v>
      </c>
      <c r="J29" s="25">
        <f>I29/I$35*100</f>
        <v>1.3622336248927196</v>
      </c>
      <c r="K29" s="3">
        <v>1702</v>
      </c>
      <c r="L29" s="25">
        <f>K29/K$35*100</f>
        <v>1.5455445274829056</v>
      </c>
      <c r="M29" s="3">
        <v>1969</v>
      </c>
      <c r="N29" s="25">
        <f>M29/M$35*100</f>
        <v>1.808080808080808</v>
      </c>
      <c r="O29" s="3">
        <v>1871</v>
      </c>
      <c r="P29" s="25">
        <f>O29/O$35*100</f>
        <v>1.6508580756165352</v>
      </c>
      <c r="Q29" s="3">
        <v>1706</v>
      </c>
      <c r="R29" s="24">
        <f>Q29/Q$35*100</f>
        <v>1.5831624272682561</v>
      </c>
      <c r="S29" s="18">
        <v>1589</v>
      </c>
      <c r="T29" s="24">
        <f>S29/S$35*100</f>
        <v>1.4143931639147269</v>
      </c>
      <c r="U29" s="18">
        <v>1614</v>
      </c>
      <c r="V29" s="24">
        <f>U29/U$35*100</f>
        <v>1.555138025726261</v>
      </c>
      <c r="W29" s="18">
        <v>1668</v>
      </c>
      <c r="X29" s="24">
        <f>W29/W$35*100</f>
        <v>1.7041797357908395</v>
      </c>
      <c r="Y29" s="29"/>
    </row>
    <row r="30" spans="1:25" ht="21.9" customHeight="1">
      <c r="A30" s="23"/>
      <c r="B30" s="28" t="s">
        <v>8</v>
      </c>
      <c r="C30" s="21">
        <v>29528</v>
      </c>
      <c r="D30" s="17">
        <f>C30/C$25*100</f>
        <v>32.53558993344793</v>
      </c>
      <c r="E30" s="21" t="e">
        <f>#REF!</f>
        <v>#REF!</v>
      </c>
      <c r="F30" s="17" t="e">
        <f>E30/E$25*100</f>
        <v>#REF!</v>
      </c>
      <c r="G30" s="20">
        <v>52911</v>
      </c>
      <c r="H30" s="26">
        <f>G30/G$25*100</f>
        <v>49.064354599406528</v>
      </c>
      <c r="I30" s="19">
        <v>55648</v>
      </c>
      <c r="J30" s="25">
        <f>I30/I$35*100</f>
        <v>50.808027317714512</v>
      </c>
      <c r="K30" s="3">
        <v>55365</v>
      </c>
      <c r="L30" s="25">
        <f>K30/K$35*100</f>
        <v>50.275600918972415</v>
      </c>
      <c r="M30" s="3">
        <v>52594</v>
      </c>
      <c r="N30" s="25">
        <f>M30/M$35*100</f>
        <v>48.295684113865931</v>
      </c>
      <c r="O30" s="3">
        <v>56892</v>
      </c>
      <c r="P30" s="25">
        <f>O30/O$35*100</f>
        <v>50.198085322274679</v>
      </c>
      <c r="Q30" s="3">
        <v>51586</v>
      </c>
      <c r="R30" s="24">
        <f>Q30/Q$35*100</f>
        <v>47.871639491828986</v>
      </c>
      <c r="S30" s="18">
        <v>53710</v>
      </c>
      <c r="T30" s="24">
        <f>S30/S$35*100</f>
        <v>47.808091147803637</v>
      </c>
      <c r="U30" s="18">
        <v>47661</v>
      </c>
      <c r="V30" s="24">
        <f>U30/U$35*100</f>
        <v>45.922821216938864</v>
      </c>
      <c r="W30" s="18">
        <v>47217</v>
      </c>
      <c r="X30" s="24">
        <f>W30/W$35*100</f>
        <v>48.241159823043205</v>
      </c>
      <c r="Y30" s="29"/>
    </row>
    <row r="31" spans="1:25" ht="21.9" customHeight="1">
      <c r="A31" s="23"/>
      <c r="B31" s="28" t="s">
        <v>7</v>
      </c>
      <c r="C31" s="21">
        <v>57474</v>
      </c>
      <c r="D31" s="17">
        <f>C31/C$25*100</f>
        <v>63.328044426814756</v>
      </c>
      <c r="E31" s="21" t="e">
        <f>#REF!</f>
        <v>#REF!</v>
      </c>
      <c r="F31" s="17" t="e">
        <f>E31/E$25*100</f>
        <v>#REF!</v>
      </c>
      <c r="G31" s="20">
        <v>52737</v>
      </c>
      <c r="H31" s="26">
        <f>G31/G$25*100</f>
        <v>48.903004451038576</v>
      </c>
      <c r="I31" s="19">
        <v>52386</v>
      </c>
      <c r="J31" s="25">
        <f>I31/I$35*100</f>
        <v>47.829739057392764</v>
      </c>
      <c r="K31" s="3">
        <v>53056</v>
      </c>
      <c r="L31" s="25">
        <f>K31/K$35*100</f>
        <v>48.178854553544674</v>
      </c>
      <c r="M31" s="3">
        <v>54337</v>
      </c>
      <c r="N31" s="25">
        <f>M31/M$35*100</f>
        <v>49.896235078053259</v>
      </c>
      <c r="O31" s="3">
        <v>54572</v>
      </c>
      <c r="P31" s="25">
        <f>O31/O$35*100</f>
        <v>48.151056602108795</v>
      </c>
      <c r="Q31" s="3">
        <v>54467</v>
      </c>
      <c r="R31" s="24">
        <f>Q31/Q$35*100</f>
        <v>50.54519808090275</v>
      </c>
      <c r="S31" s="18">
        <v>57046</v>
      </c>
      <c r="T31" s="24">
        <f>S31/S$35*100</f>
        <v>50.777515688281625</v>
      </c>
      <c r="U31" s="18">
        <v>54510</v>
      </c>
      <c r="V31" s="24">
        <f>U31/U$35*100</f>
        <v>52.522040757334878</v>
      </c>
      <c r="W31" s="18">
        <v>48992</v>
      </c>
      <c r="X31" s="24">
        <f>W31/W$35*100</f>
        <v>50.054660441165957</v>
      </c>
    </row>
    <row r="32" spans="1:25" ht="21.9" customHeight="1">
      <c r="A32" s="23" t="s">
        <v>6</v>
      </c>
      <c r="B32" s="22" t="s">
        <v>5</v>
      </c>
      <c r="C32" s="21">
        <v>72283</v>
      </c>
      <c r="D32" s="17">
        <f>C32/C$25*100</f>
        <v>79.645422892150393</v>
      </c>
      <c r="E32" s="21" t="e">
        <f>#REF!</f>
        <v>#REF!</v>
      </c>
      <c r="F32" s="17" t="e">
        <f>E32/E$25*100</f>
        <v>#REF!</v>
      </c>
      <c r="G32" s="20">
        <v>91181</v>
      </c>
      <c r="H32" s="26">
        <f>G32/G$25*100</f>
        <v>84.552114243323444</v>
      </c>
      <c r="I32" s="19">
        <v>93284</v>
      </c>
      <c r="J32" s="25">
        <f>I32/I$35*100</f>
        <v>85.170644413198687</v>
      </c>
      <c r="K32" s="19">
        <v>94381</v>
      </c>
      <c r="L32" s="25">
        <f>K32/K$35*100</f>
        <v>85.705075234056466</v>
      </c>
      <c r="M32" s="19">
        <v>93167</v>
      </c>
      <c r="N32" s="25">
        <f>M32/M$35*100</f>
        <v>85.552800734618913</v>
      </c>
      <c r="O32" s="3">
        <v>97532</v>
      </c>
      <c r="P32" s="25">
        <f>O32/O$35*100</f>
        <v>86.056381523801122</v>
      </c>
      <c r="Q32" s="19">
        <v>91679</v>
      </c>
      <c r="R32" s="24">
        <f>Q32/Q$35*100</f>
        <v>85.077812526099905</v>
      </c>
      <c r="S32" s="18">
        <v>96488</v>
      </c>
      <c r="T32" s="24">
        <f>S32/S$35*100</f>
        <v>85.885442164760335</v>
      </c>
      <c r="U32" s="18">
        <v>87764</v>
      </c>
      <c r="V32" s="24">
        <f>U32/U$35*100</f>
        <v>84.563279857397504</v>
      </c>
      <c r="W32" s="18">
        <v>82971</v>
      </c>
      <c r="X32" s="24">
        <f>W32/W$35*100</f>
        <v>84.770681569725269</v>
      </c>
    </row>
    <row r="33" spans="1:24" ht="21.9" customHeight="1">
      <c r="A33" s="23"/>
      <c r="B33" s="22" t="s">
        <v>4</v>
      </c>
      <c r="C33" s="21">
        <v>15977</v>
      </c>
      <c r="D33" s="17">
        <f>C33/C$25*100</f>
        <v>17.604345718189432</v>
      </c>
      <c r="E33" s="21" t="e">
        <f>#REF!</f>
        <v>#REF!</v>
      </c>
      <c r="F33" s="17" t="e">
        <f>E33/E$25*100</f>
        <v>#REF!</v>
      </c>
      <c r="G33" s="20">
        <v>14237</v>
      </c>
      <c r="H33" s="26">
        <f>G33/G$25*100</f>
        <v>13.201965875370918</v>
      </c>
      <c r="I33" s="19">
        <v>13756</v>
      </c>
      <c r="J33" s="25">
        <f>I33/I$35*100</f>
        <v>12.559574895458613</v>
      </c>
      <c r="K33" s="19">
        <v>12967</v>
      </c>
      <c r="L33" s="25">
        <f>K33/K$35*100</f>
        <v>11.775015210264886</v>
      </c>
      <c r="M33" s="19">
        <v>12848</v>
      </c>
      <c r="N33" s="25">
        <f>M33/M$35*100</f>
        <v>11.797979797979798</v>
      </c>
      <c r="O33" s="3">
        <v>12706</v>
      </c>
      <c r="P33" s="25">
        <f>O33/O$35*100</f>
        <v>11.211011602770547</v>
      </c>
      <c r="Q33" s="19">
        <v>13077</v>
      </c>
      <c r="R33" s="24">
        <f>Q33/Q$35*100</f>
        <v>12.135413283345242</v>
      </c>
      <c r="S33" s="18">
        <v>12579</v>
      </c>
      <c r="T33" s="24">
        <f>S33/S$35*100</f>
        <v>11.196759980417465</v>
      </c>
      <c r="U33" s="18">
        <v>12662</v>
      </c>
      <c r="V33" s="24">
        <f>U33/U$35*100</f>
        <v>12.200221611986318</v>
      </c>
      <c r="W33" s="18">
        <v>12046</v>
      </c>
      <c r="X33" s="24">
        <f>W33/W$35*100</f>
        <v>12.307283631496674</v>
      </c>
    </row>
    <row r="34" spans="1:24" ht="21.9" customHeight="1">
      <c r="A34" s="23"/>
      <c r="B34" s="27" t="s">
        <v>3</v>
      </c>
      <c r="C34" s="21">
        <v>2496</v>
      </c>
      <c r="D34" s="17">
        <f>C34/C$25*100</f>
        <v>2.7502313896601875</v>
      </c>
      <c r="E34" s="21" t="e">
        <f>#REF!</f>
        <v>#REF!</v>
      </c>
      <c r="F34" s="17" t="e">
        <f>E34/E$25*100</f>
        <v>#REF!</v>
      </c>
      <c r="G34" s="20">
        <v>2422</v>
      </c>
      <c r="H34" s="26">
        <f>G34/G$25*100</f>
        <v>2.245919881305638</v>
      </c>
      <c r="I34" s="19">
        <v>2486</v>
      </c>
      <c r="J34" s="25">
        <f>I34/I$35*100</f>
        <v>2.269780691342695</v>
      </c>
      <c r="K34" s="19">
        <v>2775</v>
      </c>
      <c r="L34" s="25">
        <f>K34/K$35*100</f>
        <v>2.5199095556786504</v>
      </c>
      <c r="M34" s="19">
        <v>2885</v>
      </c>
      <c r="N34" s="25">
        <f>M34/M$35*100</f>
        <v>2.6492194674012857</v>
      </c>
      <c r="O34" s="3">
        <v>3097</v>
      </c>
      <c r="P34" s="25">
        <f>O34/O$35*100</f>
        <v>2.732606873428332</v>
      </c>
      <c r="Q34" s="19">
        <v>3003</v>
      </c>
      <c r="R34" s="24">
        <f>Q34/Q$35*100</f>
        <v>2.7867741905548491</v>
      </c>
      <c r="S34" s="18">
        <v>3278</v>
      </c>
      <c r="T34" s="24">
        <f>S34/S$35*100</f>
        <v>2.9177978548221994</v>
      </c>
      <c r="U34" s="18">
        <v>3359</v>
      </c>
      <c r="V34" s="24">
        <f>U34/U$35*100</f>
        <v>3.2364985306161778</v>
      </c>
      <c r="W34" s="18">
        <v>2860</v>
      </c>
      <c r="X34" s="24">
        <f>W34/W$35*100</f>
        <v>2.9220347987780579</v>
      </c>
    </row>
    <row r="35" spans="1:24" ht="21.9" customHeight="1">
      <c r="A35" s="23"/>
      <c r="B35" s="22" t="s">
        <v>2</v>
      </c>
      <c r="C35" s="21">
        <v>90756</v>
      </c>
      <c r="D35" s="17" t="s">
        <v>1</v>
      </c>
      <c r="E35" s="21" t="e">
        <f>#REF!</f>
        <v>#REF!</v>
      </c>
      <c r="F35" s="17" t="s">
        <v>1</v>
      </c>
      <c r="G35" s="20">
        <v>107840</v>
      </c>
      <c r="H35" s="17" t="s">
        <v>1</v>
      </c>
      <c r="I35" s="19">
        <f>SUM(I32:I34)</f>
        <v>109526</v>
      </c>
      <c r="J35" s="17" t="s">
        <v>1</v>
      </c>
      <c r="K35" s="19">
        <f>SUM(K32:K34)</f>
        <v>110123</v>
      </c>
      <c r="L35" s="17" t="s">
        <v>1</v>
      </c>
      <c r="M35" s="19">
        <f>SUM(M32:M34)</f>
        <v>108900</v>
      </c>
      <c r="N35" s="17" t="s">
        <v>1</v>
      </c>
      <c r="O35" s="19">
        <f>SUM(O32:O34)</f>
        <v>113335</v>
      </c>
      <c r="P35" s="17" t="s">
        <v>1</v>
      </c>
      <c r="Q35" s="19">
        <f>SUM(Q32:Q34)</f>
        <v>107759</v>
      </c>
      <c r="R35" s="17" t="s">
        <v>1</v>
      </c>
      <c r="S35" s="18">
        <v>112345</v>
      </c>
      <c r="T35" s="17" t="s">
        <v>1</v>
      </c>
      <c r="U35" s="18">
        <v>103785</v>
      </c>
      <c r="V35" s="17" t="s">
        <v>1</v>
      </c>
      <c r="W35" s="18">
        <f>SUM(W32:W34)</f>
        <v>97877</v>
      </c>
      <c r="X35" s="17" t="s">
        <v>1</v>
      </c>
    </row>
    <row r="36" spans="1:24" ht="15" customHeight="1" thickBot="1">
      <c r="A36" s="16"/>
      <c r="B36" s="15"/>
      <c r="C36" s="14"/>
      <c r="D36" s="10"/>
      <c r="E36" s="14"/>
      <c r="F36" s="10"/>
      <c r="G36" s="13"/>
      <c r="H36" s="10"/>
      <c r="I36" s="12"/>
      <c r="J36" s="10"/>
      <c r="K36" s="11"/>
      <c r="L36" s="10"/>
      <c r="M36" s="11"/>
      <c r="N36" s="10"/>
      <c r="O36" s="9"/>
      <c r="P36" s="8"/>
      <c r="Q36" s="9"/>
      <c r="R36" s="8"/>
      <c r="S36" s="9"/>
      <c r="T36" s="8"/>
      <c r="U36" s="9"/>
      <c r="V36" s="8"/>
      <c r="W36" s="9"/>
      <c r="X36" s="8"/>
    </row>
    <row r="37" spans="1:24" ht="20.100000000000001" customHeight="1">
      <c r="A37" s="6" t="s">
        <v>0</v>
      </c>
      <c r="B37" s="7"/>
      <c r="G37" s="1"/>
      <c r="I37" s="6"/>
    </row>
    <row r="38" spans="1:24">
      <c r="B38" s="7"/>
      <c r="C38" s="6"/>
      <c r="E38" s="6"/>
      <c r="G38" s="6"/>
      <c r="I38" s="6"/>
    </row>
    <row r="39" spans="1:24">
      <c r="B39" s="7"/>
      <c r="C39" s="6"/>
      <c r="E39" s="6"/>
      <c r="G39" s="6"/>
      <c r="I39" s="6"/>
    </row>
    <row r="40" spans="1:24">
      <c r="C40" s="6"/>
      <c r="E40" s="6"/>
      <c r="G40" s="6"/>
      <c r="I40" s="6"/>
    </row>
  </sheetData>
  <mergeCells count="36">
    <mergeCell ref="A29:A31"/>
    <mergeCell ref="A12:B12"/>
    <mergeCell ref="A13:B13"/>
    <mergeCell ref="A11:B11"/>
    <mergeCell ref="A14:B14"/>
    <mergeCell ref="A24:B24"/>
    <mergeCell ref="A16:B16"/>
    <mergeCell ref="A17:B17"/>
    <mergeCell ref="A18:B18"/>
    <mergeCell ref="C4:D4"/>
    <mergeCell ref="K4:L4"/>
    <mergeCell ref="Q4:R4"/>
    <mergeCell ref="O4:P4"/>
    <mergeCell ref="A32:A35"/>
    <mergeCell ref="A23:B23"/>
    <mergeCell ref="A7:B7"/>
    <mergeCell ref="A8:B8"/>
    <mergeCell ref="A9:B9"/>
    <mergeCell ref="A10:B10"/>
    <mergeCell ref="W4:X4"/>
    <mergeCell ref="A15:B15"/>
    <mergeCell ref="A20:B20"/>
    <mergeCell ref="A4:B5"/>
    <mergeCell ref="S4:T4"/>
    <mergeCell ref="E4:F4"/>
    <mergeCell ref="G4:H4"/>
    <mergeCell ref="I4:J4"/>
    <mergeCell ref="M4:N4"/>
    <mergeCell ref="U4:V4"/>
    <mergeCell ref="A26:B26"/>
    <mergeCell ref="A28:B28"/>
    <mergeCell ref="A27:B27"/>
    <mergeCell ref="A21:B21"/>
    <mergeCell ref="A25:B25"/>
    <mergeCell ref="A19:B19"/>
    <mergeCell ref="A22:B22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8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43BA-78B6-4B0A-8A20-0A21A639388B}">
  <sheetPr>
    <tabColor rgb="FFFFC000"/>
  </sheetPr>
  <dimension ref="A1:AK31"/>
  <sheetViews>
    <sheetView view="pageBreakPreview" zoomScale="70" zoomScaleNormal="100" zoomScaleSheetLayoutView="70" workbookViewId="0"/>
  </sheetViews>
  <sheetFormatPr defaultColWidth="2.44140625" defaultRowHeight="13.2" outlineLevelCol="1"/>
  <cols>
    <col min="1" max="1" width="2.109375" style="1" customWidth="1"/>
    <col min="2" max="2" width="2.6640625" style="46" customWidth="1"/>
    <col min="3" max="10" width="2.33203125" style="1" customWidth="1"/>
    <col min="11" max="11" width="1.6640625" style="1" customWidth="1"/>
    <col min="12" max="12" width="10.109375" style="1" hidden="1" customWidth="1" outlineLevel="1"/>
    <col min="13" max="13" width="7.6640625" style="1" hidden="1" customWidth="1" outlineLevel="1"/>
    <col min="14" max="14" width="10.109375" style="1" hidden="1" customWidth="1" outlineLevel="1"/>
    <col min="15" max="15" width="7.6640625" style="1" hidden="1" customWidth="1" outlineLevel="1"/>
    <col min="16" max="16" width="10.109375" style="1" hidden="1" customWidth="1" outlineLevel="1"/>
    <col min="17" max="17" width="7.6640625" style="1" hidden="1" customWidth="1" outlineLevel="1"/>
    <col min="18" max="18" width="10.109375" style="1" hidden="1" customWidth="1" outlineLevel="1"/>
    <col min="19" max="19" width="6.88671875" style="1" hidden="1" customWidth="1" outlineLevel="1"/>
    <col min="20" max="20" width="10.109375" style="1" hidden="1" customWidth="1" outlineLevel="1"/>
    <col min="21" max="21" width="6.88671875" style="1" hidden="1" customWidth="1" outlineLevel="1"/>
    <col min="22" max="22" width="9.33203125" style="1" hidden="1" customWidth="1" outlineLevel="1"/>
    <col min="23" max="23" width="6.88671875" style="1" hidden="1" customWidth="1" outlineLevel="1"/>
    <col min="24" max="24" width="9.33203125" style="1" hidden="1" customWidth="1" outlineLevel="1"/>
    <col min="25" max="25" width="6.88671875" style="1" hidden="1" customWidth="1" outlineLevel="1"/>
    <col min="26" max="26" width="9.33203125" style="1" hidden="1" customWidth="1" outlineLevel="1"/>
    <col min="27" max="27" width="6.88671875" style="1" hidden="1" customWidth="1" outlineLevel="1"/>
    <col min="28" max="28" width="9.33203125" style="1" hidden="1" customWidth="1" outlineLevel="1"/>
    <col min="29" max="29" width="8.6640625" style="1" hidden="1" customWidth="1" outlineLevel="1"/>
    <col min="30" max="30" width="11" style="1" hidden="1" customWidth="1" outlineLevel="1"/>
    <col min="31" max="31" width="8.6640625" style="1" hidden="1" customWidth="1" outlineLevel="1"/>
    <col min="32" max="32" width="11" style="1" customWidth="1" collapsed="1"/>
    <col min="33" max="33" width="8.6640625" style="1" customWidth="1"/>
    <col min="34" max="34" width="11" style="1" customWidth="1"/>
    <col min="35" max="35" width="8.6640625" style="1" customWidth="1"/>
    <col min="36" max="36" width="11" style="1" customWidth="1"/>
    <col min="37" max="37" width="8.6640625" style="1" customWidth="1"/>
    <col min="38" max="16384" width="2.44140625" style="1"/>
  </cols>
  <sheetData>
    <row r="1" spans="1:37" ht="24.9" customHeight="1">
      <c r="A1" s="97"/>
      <c r="B1" s="97"/>
      <c r="C1" s="97"/>
      <c r="D1" s="97"/>
      <c r="E1" s="97"/>
      <c r="F1" s="97"/>
      <c r="G1" s="97"/>
      <c r="H1" s="97"/>
      <c r="I1" s="97"/>
    </row>
    <row r="2" spans="1:37" ht="24.9" customHeight="1">
      <c r="A2" s="96" t="s">
        <v>84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20.100000000000001" customHeight="1" thickBot="1">
      <c r="A3" s="95" t="s">
        <v>49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7"/>
      <c r="U3" s="7"/>
    </row>
    <row r="4" spans="1:37" ht="24.9" customHeight="1">
      <c r="A4" s="94" t="s">
        <v>83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 t="s">
        <v>82</v>
      </c>
      <c r="M4" s="93"/>
      <c r="N4" s="93" t="s">
        <v>81</v>
      </c>
      <c r="O4" s="93"/>
      <c r="P4" s="93" t="s">
        <v>80</v>
      </c>
      <c r="Q4" s="93"/>
      <c r="R4" s="93" t="s">
        <v>79</v>
      </c>
      <c r="S4" s="93"/>
      <c r="T4" s="93" t="s">
        <v>78</v>
      </c>
      <c r="U4" s="92"/>
      <c r="V4" s="93" t="s">
        <v>77</v>
      </c>
      <c r="W4" s="92"/>
      <c r="X4" s="92" t="s">
        <v>42</v>
      </c>
      <c r="Y4" s="94"/>
      <c r="Z4" s="92" t="s">
        <v>41</v>
      </c>
      <c r="AA4" s="94"/>
      <c r="AB4" s="92" t="s">
        <v>40</v>
      </c>
      <c r="AC4" s="94"/>
      <c r="AD4" s="93" t="s">
        <v>39</v>
      </c>
      <c r="AE4" s="92"/>
      <c r="AF4" s="93" t="s">
        <v>38</v>
      </c>
      <c r="AG4" s="92"/>
      <c r="AH4" s="93" t="s">
        <v>37</v>
      </c>
      <c r="AI4" s="92"/>
      <c r="AJ4" s="93" t="s">
        <v>76</v>
      </c>
      <c r="AK4" s="92"/>
    </row>
    <row r="5" spans="1:37" ht="24.9" customHeight="1">
      <c r="A5" s="91"/>
      <c r="B5" s="90"/>
      <c r="C5" s="90"/>
      <c r="D5" s="90"/>
      <c r="E5" s="90"/>
      <c r="F5" s="90"/>
      <c r="G5" s="90"/>
      <c r="H5" s="90"/>
      <c r="I5" s="90"/>
      <c r="J5" s="90"/>
      <c r="K5" s="90"/>
      <c r="L5" s="89" t="s">
        <v>74</v>
      </c>
      <c r="M5" s="89" t="s">
        <v>73</v>
      </c>
      <c r="N5" s="89" t="s">
        <v>74</v>
      </c>
      <c r="O5" s="89" t="s">
        <v>73</v>
      </c>
      <c r="P5" s="89" t="s">
        <v>74</v>
      </c>
      <c r="Q5" s="89" t="s">
        <v>73</v>
      </c>
      <c r="R5" s="89" t="s">
        <v>74</v>
      </c>
      <c r="S5" s="89" t="s">
        <v>73</v>
      </c>
      <c r="T5" s="89" t="s">
        <v>74</v>
      </c>
      <c r="U5" s="88" t="s">
        <v>73</v>
      </c>
      <c r="V5" s="89" t="s">
        <v>74</v>
      </c>
      <c r="W5" s="88" t="s">
        <v>73</v>
      </c>
      <c r="X5" s="89" t="s">
        <v>75</v>
      </c>
      <c r="Y5" s="88" t="s">
        <v>35</v>
      </c>
      <c r="Z5" s="89" t="s">
        <v>75</v>
      </c>
      <c r="AA5" s="88" t="s">
        <v>35</v>
      </c>
      <c r="AB5" s="89" t="s">
        <v>75</v>
      </c>
      <c r="AC5" s="88" t="s">
        <v>35</v>
      </c>
      <c r="AD5" s="89" t="s">
        <v>74</v>
      </c>
      <c r="AE5" s="88" t="s">
        <v>73</v>
      </c>
      <c r="AF5" s="89" t="s">
        <v>74</v>
      </c>
      <c r="AG5" s="88" t="s">
        <v>73</v>
      </c>
      <c r="AH5" s="89" t="s">
        <v>74</v>
      </c>
      <c r="AI5" s="88" t="s">
        <v>73</v>
      </c>
      <c r="AJ5" s="89" t="s">
        <v>74</v>
      </c>
      <c r="AK5" s="88" t="s">
        <v>73</v>
      </c>
    </row>
    <row r="6" spans="1:37" ht="1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ht="24.9" customHeight="1">
      <c r="A7" s="39" t="s">
        <v>72</v>
      </c>
      <c r="B7" s="39"/>
      <c r="C7" s="39"/>
      <c r="D7" s="39"/>
      <c r="E7" s="39"/>
      <c r="F7" s="39"/>
      <c r="G7" s="39"/>
      <c r="H7" s="39"/>
      <c r="I7" s="39"/>
      <c r="J7" s="39"/>
      <c r="K7" s="38"/>
      <c r="L7" s="85">
        <f>L9+L14+L23</f>
        <v>69156</v>
      </c>
      <c r="M7" s="73">
        <f>M9+M14+M23</f>
        <v>100</v>
      </c>
      <c r="N7" s="85">
        <f>N9+N14+N23</f>
        <v>69745</v>
      </c>
      <c r="O7" s="73">
        <f>O9+O14+O23</f>
        <v>100</v>
      </c>
      <c r="P7" s="85">
        <f>P9+P14+P23</f>
        <v>69354</v>
      </c>
      <c r="Q7" s="73">
        <f>Q9+Q14+Q23</f>
        <v>100</v>
      </c>
      <c r="R7" s="85">
        <f>R9+R14+R23</f>
        <v>74052</v>
      </c>
      <c r="S7" s="73">
        <f>S9+S14+S23</f>
        <v>100.00000000000001</v>
      </c>
      <c r="T7" s="85">
        <f>T9+T14+T23</f>
        <v>80781</v>
      </c>
      <c r="U7" s="73">
        <f>U9+U14+U23</f>
        <v>100</v>
      </c>
      <c r="V7" s="85">
        <f>V9+V14+V23</f>
        <v>68460</v>
      </c>
      <c r="W7" s="73">
        <f>W9+W14+W23</f>
        <v>100</v>
      </c>
      <c r="X7" s="85">
        <f>X9+X14+X23</f>
        <v>67510</v>
      </c>
      <c r="Y7" s="73">
        <f>Y9+Y14+Y23</f>
        <v>99.999999999999986</v>
      </c>
      <c r="Z7" s="85">
        <f>Z9+Z14+Z23</f>
        <v>67270</v>
      </c>
      <c r="AA7" s="73">
        <f>AA9+AA14+AA23</f>
        <v>100</v>
      </c>
      <c r="AB7" s="85">
        <f>AB9+AB14+AB23</f>
        <v>65575</v>
      </c>
      <c r="AC7" s="73">
        <f>AC9+AC14+AC23</f>
        <v>100</v>
      </c>
      <c r="AD7" s="85">
        <f>AD9+AD14+AD23</f>
        <v>69363</v>
      </c>
      <c r="AE7" s="73">
        <f>AE9+AE14+AE23</f>
        <v>99.999999999999986</v>
      </c>
      <c r="AF7" s="85">
        <f>AF9+AF14+AF23</f>
        <v>56906</v>
      </c>
      <c r="AG7" s="73">
        <f>AG9+AG14+AG23</f>
        <v>100</v>
      </c>
      <c r="AH7" s="85">
        <f>AH9+AH14+AH23</f>
        <v>56906</v>
      </c>
      <c r="AI7" s="73">
        <f>AI9+AI14+AI23</f>
        <v>100</v>
      </c>
      <c r="AJ7" s="85">
        <f>AJ9+AJ14+AJ23</f>
        <v>56615</v>
      </c>
      <c r="AK7" s="73">
        <f>AK9+AK14+AK23</f>
        <v>100</v>
      </c>
    </row>
    <row r="8" spans="1:37" ht="24.9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3"/>
      <c r="L8" s="74"/>
      <c r="M8" s="73"/>
      <c r="N8" s="74"/>
      <c r="O8" s="73"/>
      <c r="P8" s="74"/>
      <c r="Q8" s="73"/>
      <c r="R8" s="74"/>
      <c r="S8" s="73"/>
      <c r="T8" s="74"/>
      <c r="U8" s="73"/>
      <c r="V8" s="74"/>
      <c r="W8" s="73"/>
      <c r="X8" s="74"/>
      <c r="Y8" s="73"/>
      <c r="Z8" s="74"/>
      <c r="AA8" s="73"/>
      <c r="AB8" s="74"/>
      <c r="AC8" s="73"/>
      <c r="AD8" s="74"/>
      <c r="AE8" s="73"/>
      <c r="AF8" s="74"/>
      <c r="AG8" s="73"/>
      <c r="AH8" s="74"/>
      <c r="AI8" s="73"/>
      <c r="AJ8" s="74"/>
      <c r="AK8" s="73"/>
    </row>
    <row r="9" spans="1:37" ht="24.9" customHeight="1">
      <c r="A9" s="39" t="s">
        <v>71</v>
      </c>
      <c r="B9" s="39"/>
      <c r="C9" s="39"/>
      <c r="D9" s="39"/>
      <c r="E9" s="39"/>
      <c r="F9" s="39"/>
      <c r="G9" s="39"/>
      <c r="H9" s="39"/>
      <c r="I9" s="39"/>
      <c r="J9" s="39"/>
      <c r="K9" s="38"/>
      <c r="L9" s="74">
        <f>SUM(L10:L12)</f>
        <v>44850</v>
      </c>
      <c r="M9" s="73">
        <f>L9/L7*100</f>
        <v>64.853374978309901</v>
      </c>
      <c r="N9" s="74">
        <f>SUM(N10:N12)</f>
        <v>44611</v>
      </c>
      <c r="O9" s="73">
        <f>N9/N7*100</f>
        <v>63.963008100939135</v>
      </c>
      <c r="P9" s="74">
        <f>SUM(P10:P12)</f>
        <v>46004</v>
      </c>
      <c r="Q9" s="73">
        <f>P9/P7*100</f>
        <v>66.33215099345388</v>
      </c>
      <c r="R9" s="74">
        <f>SUM(R10:R12)</f>
        <v>43579</v>
      </c>
      <c r="S9" s="73">
        <f>R9/R7*100</f>
        <v>58.849187057743215</v>
      </c>
      <c r="T9" s="74">
        <f>SUM(T10:T12)</f>
        <v>43834</v>
      </c>
      <c r="U9" s="73">
        <f>T9/T7*100</f>
        <v>54.262759807380448</v>
      </c>
      <c r="V9" s="74">
        <f>SUM(V10:V12)</f>
        <v>42607</v>
      </c>
      <c r="W9" s="73">
        <f>V9/V7*100</f>
        <v>62.236342389716626</v>
      </c>
      <c r="X9" s="74">
        <f>SUM(X10:X12)</f>
        <v>43247</v>
      </c>
      <c r="Y9" s="73">
        <f>X9/X7*100</f>
        <v>64.060139238631308</v>
      </c>
      <c r="Z9" s="74">
        <f>SUM(Z10:Z12)</f>
        <v>42553</v>
      </c>
      <c r="AA9" s="73">
        <f>Z9/Z7*100</f>
        <v>63.257023933402699</v>
      </c>
      <c r="AB9" s="74">
        <f>SUM(AB10:AB12)</f>
        <v>42259</v>
      </c>
      <c r="AC9" s="73">
        <f>AB9/AB7*100</f>
        <v>64.443766679374761</v>
      </c>
      <c r="AD9" s="74">
        <v>41997</v>
      </c>
      <c r="AE9" s="73">
        <f>AD9/AD7*100</f>
        <v>60.546689157043375</v>
      </c>
      <c r="AF9" s="74">
        <v>38119</v>
      </c>
      <c r="AG9" s="73">
        <f>AF9/AF7*100</f>
        <v>66.985906582785645</v>
      </c>
      <c r="AH9" s="74">
        <v>38119</v>
      </c>
      <c r="AI9" s="73">
        <f>AH9/AH7*100</f>
        <v>66.985906582785645</v>
      </c>
      <c r="AJ9" s="74">
        <f>SUM(AJ10:AJ12)</f>
        <v>40006</v>
      </c>
      <c r="AK9" s="73">
        <f>AJ9/AJ7*100</f>
        <v>70.6632517883953</v>
      </c>
    </row>
    <row r="10" spans="1:37" ht="24.9" customHeight="1">
      <c r="A10" s="7"/>
      <c r="C10" s="78" t="s">
        <v>70</v>
      </c>
      <c r="D10" s="78"/>
      <c r="E10" s="78"/>
      <c r="F10" s="78"/>
      <c r="G10" s="78"/>
      <c r="H10" s="78"/>
      <c r="I10" s="78"/>
      <c r="J10" s="78"/>
      <c r="K10" s="82"/>
      <c r="L10" s="74">
        <v>38151</v>
      </c>
      <c r="M10" s="73">
        <f>L10/L7*100</f>
        <v>55.166579906298807</v>
      </c>
      <c r="N10" s="74">
        <v>37791</v>
      </c>
      <c r="O10" s="73">
        <f>N10/N7*100</f>
        <v>54.184529356943145</v>
      </c>
      <c r="P10" s="74">
        <v>38985</v>
      </c>
      <c r="Q10" s="73">
        <f>P10/P7*100</f>
        <v>56.211610000865129</v>
      </c>
      <c r="R10" s="74">
        <v>36708</v>
      </c>
      <c r="S10" s="73">
        <f>R10/R7*100</f>
        <v>49.57057203046508</v>
      </c>
      <c r="T10" s="74">
        <v>36866</v>
      </c>
      <c r="U10" s="73">
        <f>T10/T7*100</f>
        <v>45.636969089266039</v>
      </c>
      <c r="V10" s="74">
        <v>35842</v>
      </c>
      <c r="W10" s="73">
        <f>V10/V7*100</f>
        <v>52.354659655273153</v>
      </c>
      <c r="X10" s="74">
        <v>36199</v>
      </c>
      <c r="Y10" s="73">
        <f>X10/X7*100</f>
        <v>53.620204414160867</v>
      </c>
      <c r="Z10" s="74">
        <v>35804</v>
      </c>
      <c r="AA10" s="73">
        <f>Z10/Z7*100</f>
        <v>53.224319904861005</v>
      </c>
      <c r="AB10" s="74">
        <v>35351</v>
      </c>
      <c r="AC10" s="73">
        <f>AB10/AB7*100</f>
        <v>53.909264201296224</v>
      </c>
      <c r="AD10" s="74">
        <v>35368</v>
      </c>
      <c r="AE10" s="73">
        <f>AD10/AD7*100</f>
        <v>50.989720744489141</v>
      </c>
      <c r="AF10" s="74">
        <v>32039</v>
      </c>
      <c r="AG10" s="73">
        <f>AF10/AF7*100</f>
        <v>56.301620215794465</v>
      </c>
      <c r="AH10" s="74">
        <v>32039</v>
      </c>
      <c r="AI10" s="73">
        <f>AH10/AH7*100</f>
        <v>56.301620215794465</v>
      </c>
      <c r="AJ10" s="74">
        <v>34035</v>
      </c>
      <c r="AK10" s="73">
        <f>AJ10/AJ7*100</f>
        <v>60.116576878919012</v>
      </c>
    </row>
    <row r="11" spans="1:37" ht="24.9" customHeight="1">
      <c r="A11" s="7"/>
      <c r="C11" s="78" t="s">
        <v>69</v>
      </c>
      <c r="D11" s="78"/>
      <c r="E11" s="78"/>
      <c r="F11" s="78"/>
      <c r="G11" s="78"/>
      <c r="H11" s="78"/>
      <c r="I11" s="78"/>
      <c r="J11" s="78"/>
      <c r="K11" s="75"/>
      <c r="L11" s="74">
        <v>5298</v>
      </c>
      <c r="M11" s="73">
        <f>L11/L7*100</f>
        <v>7.6609404823876464</v>
      </c>
      <c r="N11" s="74">
        <v>5407</v>
      </c>
      <c r="O11" s="73">
        <f>N11/N7*100</f>
        <v>7.7525270628718905</v>
      </c>
      <c r="P11" s="74">
        <v>6466</v>
      </c>
      <c r="Q11" s="73">
        <f>P11/P7*100</f>
        <v>9.3231825129048076</v>
      </c>
      <c r="R11" s="74">
        <v>6243</v>
      </c>
      <c r="S11" s="73">
        <f>R11/R7*100</f>
        <v>8.430562307567655</v>
      </c>
      <c r="T11" s="74">
        <v>6240</v>
      </c>
      <c r="U11" s="73">
        <f>T11/T7*100</f>
        <v>7.7245887027890214</v>
      </c>
      <c r="V11" s="74">
        <v>6132</v>
      </c>
      <c r="W11" s="73">
        <f>V11/V7*100</f>
        <v>8.9570552147239262</v>
      </c>
      <c r="X11" s="74">
        <v>6420</v>
      </c>
      <c r="Y11" s="73">
        <f>X11/X7*100</f>
        <v>9.5097022663309136</v>
      </c>
      <c r="Z11" s="74">
        <v>6233</v>
      </c>
      <c r="AA11" s="73">
        <f>Z11/Z7*100</f>
        <v>9.2656459045636996</v>
      </c>
      <c r="AB11" s="74">
        <v>6446</v>
      </c>
      <c r="AC11" s="73">
        <f>AB11/AB7*100</f>
        <v>9.8299656881433464</v>
      </c>
      <c r="AD11" s="74">
        <v>6009</v>
      </c>
      <c r="AE11" s="73">
        <f>AD11/AD7*100</f>
        <v>8.6631201072617969</v>
      </c>
      <c r="AF11" s="74">
        <v>5528</v>
      </c>
      <c r="AG11" s="73">
        <f>AF11/AF7*100</f>
        <v>9.7142656310406643</v>
      </c>
      <c r="AH11" s="74">
        <v>5528</v>
      </c>
      <c r="AI11" s="73">
        <f>AH11/AH7*100</f>
        <v>9.7142656310406643</v>
      </c>
      <c r="AJ11" s="74">
        <v>5458</v>
      </c>
      <c r="AK11" s="73">
        <f>AJ11/AJ7*100</f>
        <v>9.6405546233330384</v>
      </c>
    </row>
    <row r="12" spans="1:37" ht="24.9" customHeight="1">
      <c r="A12" s="7"/>
      <c r="C12" s="78" t="s">
        <v>68</v>
      </c>
      <c r="D12" s="78"/>
      <c r="E12" s="78"/>
      <c r="F12" s="78"/>
      <c r="G12" s="78"/>
      <c r="H12" s="78"/>
      <c r="I12" s="78"/>
      <c r="J12" s="78"/>
      <c r="K12" s="75"/>
      <c r="L12" s="74">
        <v>1401</v>
      </c>
      <c r="M12" s="73">
        <f>L12/L7*100</f>
        <v>2.0258545896234601</v>
      </c>
      <c r="N12" s="74">
        <v>1413</v>
      </c>
      <c r="O12" s="73">
        <f>N12/N7*100</f>
        <v>2.025951681124095</v>
      </c>
      <c r="P12" s="74">
        <v>553</v>
      </c>
      <c r="Q12" s="73">
        <f>P12/P7*100</f>
        <v>0.79735847968394036</v>
      </c>
      <c r="R12" s="74">
        <v>628</v>
      </c>
      <c r="S12" s="73">
        <f>R12/R7*100</f>
        <v>0.84805271971047369</v>
      </c>
      <c r="T12" s="74">
        <v>728</v>
      </c>
      <c r="U12" s="73">
        <f>T12/T7*100</f>
        <v>0.90120201532538602</v>
      </c>
      <c r="V12" s="74">
        <v>633</v>
      </c>
      <c r="W12" s="73">
        <f>V12/V7*100</f>
        <v>0.92462751971954427</v>
      </c>
      <c r="X12" s="74">
        <v>628</v>
      </c>
      <c r="Y12" s="73">
        <f>X12/X7*100</f>
        <v>0.93023255813953487</v>
      </c>
      <c r="Z12" s="74">
        <v>516</v>
      </c>
      <c r="AA12" s="73">
        <f>Z12/Z7*100</f>
        <v>0.76705812397799911</v>
      </c>
      <c r="AB12" s="74">
        <v>462</v>
      </c>
      <c r="AC12" s="73">
        <f>AB12/AB7*100</f>
        <v>0.70453678993518876</v>
      </c>
      <c r="AD12" s="74">
        <v>620</v>
      </c>
      <c r="AE12" s="73">
        <f>AD12/AD7*100</f>
        <v>0.89384830529244697</v>
      </c>
      <c r="AF12" s="74">
        <v>552</v>
      </c>
      <c r="AG12" s="73">
        <f>AF12/AF7*100</f>
        <v>0.97002073595051486</v>
      </c>
      <c r="AH12" s="74">
        <v>552</v>
      </c>
      <c r="AI12" s="73">
        <f>AH12/AH7*100</f>
        <v>0.97002073595051486</v>
      </c>
      <c r="AJ12" s="74">
        <v>513</v>
      </c>
      <c r="AK12" s="73">
        <f>AJ12/AJ7*100</f>
        <v>0.90612028614324813</v>
      </c>
    </row>
    <row r="13" spans="1:37" ht="24.9" customHeight="1">
      <c r="A13" s="7"/>
      <c r="C13" s="7"/>
      <c r="D13" s="7"/>
      <c r="E13" s="7"/>
      <c r="F13" s="7"/>
      <c r="G13" s="7"/>
      <c r="H13" s="7"/>
      <c r="I13" s="7"/>
      <c r="J13" s="7"/>
      <c r="K13" s="75"/>
      <c r="L13" s="74"/>
      <c r="M13" s="73"/>
      <c r="N13" s="74"/>
      <c r="O13" s="73"/>
      <c r="P13" s="74"/>
      <c r="Q13" s="73"/>
      <c r="R13" s="74"/>
      <c r="S13" s="73"/>
      <c r="T13" s="74"/>
      <c r="U13" s="73"/>
      <c r="V13" s="74"/>
      <c r="W13" s="73"/>
      <c r="X13" s="74"/>
      <c r="Y13" s="73"/>
      <c r="Z13" s="74"/>
      <c r="AA13" s="73"/>
      <c r="AB13" s="74"/>
      <c r="AC13" s="73"/>
      <c r="AD13" s="74"/>
      <c r="AE13" s="73"/>
      <c r="AF13" s="74"/>
      <c r="AG13" s="73"/>
      <c r="AH13" s="74"/>
      <c r="AI13" s="73"/>
      <c r="AJ13" s="74"/>
      <c r="AK13" s="73"/>
    </row>
    <row r="14" spans="1:37" ht="24.9" customHeight="1">
      <c r="A14" s="39" t="s">
        <v>67</v>
      </c>
      <c r="B14" s="39"/>
      <c r="C14" s="39"/>
      <c r="D14" s="39"/>
      <c r="E14" s="39"/>
      <c r="F14" s="39"/>
      <c r="G14" s="39"/>
      <c r="H14" s="39"/>
      <c r="I14" s="39"/>
      <c r="J14" s="39"/>
      <c r="K14" s="38"/>
      <c r="L14" s="74">
        <f>L15+L16+L21</f>
        <v>4650</v>
      </c>
      <c r="M14" s="73">
        <f>L14/L7*100</f>
        <v>6.723928509456881</v>
      </c>
      <c r="N14" s="74">
        <f>N15+N16+N21</f>
        <v>4766</v>
      </c>
      <c r="O14" s="73">
        <f>N14/N7*100</f>
        <v>6.8334647644992472</v>
      </c>
      <c r="P14" s="74">
        <f>P15+P16+P21</f>
        <v>2923</v>
      </c>
      <c r="Q14" s="73">
        <f>P14/P7*100</f>
        <v>4.2146091069008271</v>
      </c>
      <c r="R14" s="74">
        <f>R15+R16+R21</f>
        <v>2893</v>
      </c>
      <c r="S14" s="73">
        <f>R14/R7*100</f>
        <v>3.9067142008318476</v>
      </c>
      <c r="T14" s="74">
        <f>T15+T16+T21</f>
        <v>3400</v>
      </c>
      <c r="U14" s="73">
        <f>T14/T7*100</f>
        <v>4.2089105111350449</v>
      </c>
      <c r="V14" s="74">
        <f>V15+V16+V21</f>
        <v>3486</v>
      </c>
      <c r="W14" s="73">
        <f>V14/V7*100</f>
        <v>5.0920245398773005</v>
      </c>
      <c r="X14" s="74">
        <f>X15+X16+X21</f>
        <v>3433</v>
      </c>
      <c r="Y14" s="73">
        <f>X14/X7*100</f>
        <v>5.0851725670271071</v>
      </c>
      <c r="Z14" s="74">
        <f>Z15+Z16+Z21</f>
        <v>3494</v>
      </c>
      <c r="AA14" s="73">
        <f>Z14/Z7*100</f>
        <v>5.1939943511223428</v>
      </c>
      <c r="AB14" s="74">
        <f>AB15+AB16+AB21</f>
        <v>3506</v>
      </c>
      <c r="AC14" s="73">
        <f>AB14/AB7*100</f>
        <v>5.3465497521921463</v>
      </c>
      <c r="AD14" s="74">
        <v>8025</v>
      </c>
      <c r="AE14" s="73">
        <f>AD14/AD7*100</f>
        <v>11.569568790277238</v>
      </c>
      <c r="AF14" s="74">
        <v>4263</v>
      </c>
      <c r="AG14" s="73">
        <f>AF14/AF7*100</f>
        <v>7.4913014444873998</v>
      </c>
      <c r="AH14" s="74">
        <v>4263</v>
      </c>
      <c r="AI14" s="73">
        <f>AH14/AH7*100</f>
        <v>7.4913014444873998</v>
      </c>
      <c r="AJ14" s="74">
        <v>4956</v>
      </c>
      <c r="AK14" s="73">
        <f>AJ14/AJ7*100</f>
        <v>8.7538638170096252</v>
      </c>
    </row>
    <row r="15" spans="1:37" ht="24.9" customHeight="1">
      <c r="A15" s="7"/>
      <c r="B15" s="77" t="s">
        <v>55</v>
      </c>
      <c r="C15" s="78" t="s">
        <v>66</v>
      </c>
      <c r="D15" s="78"/>
      <c r="E15" s="78"/>
      <c r="F15" s="78"/>
      <c r="G15" s="78"/>
      <c r="H15" s="78"/>
      <c r="I15" s="78"/>
      <c r="J15" s="78"/>
      <c r="K15" s="75"/>
      <c r="L15" s="74">
        <v>-721</v>
      </c>
      <c r="M15" s="73">
        <f>L15/L7*100</f>
        <v>-1.0425704204985831</v>
      </c>
      <c r="N15" s="74">
        <v>-1183</v>
      </c>
      <c r="O15" s="73">
        <f>N15/N7*100</f>
        <v>-1.6961789375582479</v>
      </c>
      <c r="P15" s="74">
        <v>-1189</v>
      </c>
      <c r="Q15" s="73">
        <f>P15/P7*100</f>
        <v>-1.7143928252155609</v>
      </c>
      <c r="R15" s="74">
        <v>-1115</v>
      </c>
      <c r="S15" s="73">
        <f>R15/R7*100</f>
        <v>-1.5056986982120673</v>
      </c>
      <c r="T15" s="74">
        <v>-1057</v>
      </c>
      <c r="U15" s="73">
        <f>T15/T7*100</f>
        <v>-1.3084760030205123</v>
      </c>
      <c r="V15" s="74">
        <v>-942</v>
      </c>
      <c r="W15" s="73">
        <f>V15/V7*100</f>
        <v>-1.375985977212971</v>
      </c>
      <c r="X15" s="74">
        <v>-863</v>
      </c>
      <c r="Y15" s="73">
        <f>X15/X7*100</f>
        <v>-1.2783291364242335</v>
      </c>
      <c r="Z15" s="74">
        <v>-737</v>
      </c>
      <c r="AA15" s="73">
        <f>Z15/Z7*100</f>
        <v>-1.0955849561468709</v>
      </c>
      <c r="AB15" s="74">
        <v>-609</v>
      </c>
      <c r="AC15" s="73">
        <f>AB15/AB7*100</f>
        <v>-0.92870758673274878</v>
      </c>
      <c r="AD15" s="74">
        <v>157</v>
      </c>
      <c r="AE15" s="73">
        <f>AD15/AD7*100</f>
        <v>0.22634545795308736</v>
      </c>
      <c r="AF15" s="74">
        <v>195</v>
      </c>
      <c r="AG15" s="73">
        <f>AF15/AF7*100</f>
        <v>0.34267036867817102</v>
      </c>
      <c r="AH15" s="74">
        <v>195</v>
      </c>
      <c r="AI15" s="73">
        <f>AH15/AH7*100</f>
        <v>0.34267036867817102</v>
      </c>
      <c r="AJ15" s="74">
        <v>498</v>
      </c>
      <c r="AK15" s="73">
        <f>AJ15/AJ7*100</f>
        <v>0.87962554093438139</v>
      </c>
    </row>
    <row r="16" spans="1:37" ht="24.9" customHeight="1">
      <c r="A16" s="7"/>
      <c r="B16" s="80"/>
      <c r="C16" s="78" t="s">
        <v>65</v>
      </c>
      <c r="D16" s="78"/>
      <c r="E16" s="78"/>
      <c r="F16" s="78"/>
      <c r="G16" s="78"/>
      <c r="H16" s="78"/>
      <c r="I16" s="78"/>
      <c r="J16" s="78"/>
      <c r="K16" s="75"/>
      <c r="L16" s="74">
        <f>SUM(L17:L20)</f>
        <v>5223</v>
      </c>
      <c r="M16" s="73">
        <f>L16/L7*100</f>
        <v>7.552490022557695</v>
      </c>
      <c r="N16" s="74">
        <f>SUM(N17:N20)</f>
        <v>5803</v>
      </c>
      <c r="O16" s="73">
        <f>N16/N7*100</f>
        <v>8.3203096996200454</v>
      </c>
      <c r="P16" s="74">
        <v>4025</v>
      </c>
      <c r="Q16" s="73">
        <f>P16/P7*100</f>
        <v>5.8035585546615911</v>
      </c>
      <c r="R16" s="74">
        <v>3915</v>
      </c>
      <c r="S16" s="73">
        <f>R16/R7*100</f>
        <v>5.2868254739912492</v>
      </c>
      <c r="T16" s="74">
        <v>4362</v>
      </c>
      <c r="U16" s="73">
        <f>T16/T7*100</f>
        <v>5.3997846028150187</v>
      </c>
      <c r="V16" s="74">
        <v>4336</v>
      </c>
      <c r="W16" s="73">
        <f>V16/V7*100</f>
        <v>6.3336254747297689</v>
      </c>
      <c r="X16" s="74">
        <v>4210</v>
      </c>
      <c r="Y16" s="73">
        <f>X16/X7*100</f>
        <v>6.2361131684194939</v>
      </c>
      <c r="Z16" s="74">
        <v>4136</v>
      </c>
      <c r="AA16" s="73">
        <f>Z16/Z7*100</f>
        <v>6.1483573658391553</v>
      </c>
      <c r="AB16" s="74">
        <v>4007</v>
      </c>
      <c r="AC16" s="73">
        <f>AB16/AB7*100</f>
        <v>6.1105604269919942</v>
      </c>
      <c r="AD16" s="74">
        <v>7765</v>
      </c>
      <c r="AE16" s="73">
        <f>AD16/AD7*100</f>
        <v>11.194729178380404</v>
      </c>
      <c r="AF16" s="74">
        <v>3969</v>
      </c>
      <c r="AG16" s="73">
        <f>AF16/AF7*100</f>
        <v>6.974659965557235</v>
      </c>
      <c r="AH16" s="74">
        <v>3969</v>
      </c>
      <c r="AI16" s="73">
        <f>AH16/AH7*100</f>
        <v>6.974659965557235</v>
      </c>
      <c r="AJ16" s="74">
        <v>4364</v>
      </c>
      <c r="AK16" s="73">
        <f>AJ16/AJ7*100</f>
        <v>7.7082045394330123</v>
      </c>
    </row>
    <row r="17" spans="1:37" ht="24.9" customHeight="1">
      <c r="A17" s="7"/>
      <c r="B17" s="80"/>
      <c r="C17" s="23" t="s">
        <v>55</v>
      </c>
      <c r="D17" s="23"/>
      <c r="E17" s="78" t="s">
        <v>64</v>
      </c>
      <c r="F17" s="78"/>
      <c r="G17" s="78"/>
      <c r="H17" s="78"/>
      <c r="I17" s="78"/>
      <c r="J17" s="78"/>
      <c r="K17" s="75"/>
      <c r="L17" s="74">
        <v>1891</v>
      </c>
      <c r="M17" s="73">
        <f>L17/L7*100</f>
        <v>2.7343975938457978</v>
      </c>
      <c r="N17" s="74">
        <v>2281</v>
      </c>
      <c r="O17" s="73">
        <f>N17/N7*100</f>
        <v>3.2704853394508562</v>
      </c>
      <c r="P17" s="74">
        <v>704</v>
      </c>
      <c r="Q17" s="73">
        <f>P17/P7*100</f>
        <v>1.0150820428526113</v>
      </c>
      <c r="R17" s="74">
        <v>455</v>
      </c>
      <c r="S17" s="73">
        <f>R17/R7*100</f>
        <v>0.61443310106411708</v>
      </c>
      <c r="T17" s="74">
        <v>584</v>
      </c>
      <c r="U17" s="73">
        <f>T17/T7*100</f>
        <v>0.72294227603025463</v>
      </c>
      <c r="V17" s="74">
        <v>814</v>
      </c>
      <c r="W17" s="73">
        <f>V17/V7*100</f>
        <v>1.1890154834940112</v>
      </c>
      <c r="X17" s="74">
        <v>889</v>
      </c>
      <c r="Y17" s="73">
        <f>X17/X7*100</f>
        <v>1.3168419493408385</v>
      </c>
      <c r="Z17" s="74">
        <v>843</v>
      </c>
      <c r="AA17" s="73">
        <f>Z17/Z7*100</f>
        <v>1.2531589118477775</v>
      </c>
      <c r="AB17" s="74">
        <v>908</v>
      </c>
      <c r="AC17" s="73">
        <f>AB17/AB7*100</f>
        <v>1.3846740373617994</v>
      </c>
      <c r="AD17" s="74">
        <v>816</v>
      </c>
      <c r="AE17" s="73">
        <f>AD17/AD7*100</f>
        <v>1.1764197050300593</v>
      </c>
      <c r="AF17" s="74">
        <v>897</v>
      </c>
      <c r="AG17" s="73">
        <f>AF17/AF7*100</f>
        <v>1.5762836959195867</v>
      </c>
      <c r="AH17" s="74">
        <v>897</v>
      </c>
      <c r="AI17" s="73">
        <f>AH17/AH7*100</f>
        <v>1.5762836959195867</v>
      </c>
      <c r="AJ17" s="74">
        <v>962</v>
      </c>
      <c r="AK17" s="73">
        <f>AJ17/AJ7*100</f>
        <v>1.6991963260619976</v>
      </c>
    </row>
    <row r="18" spans="1:37" ht="24.9" customHeight="1">
      <c r="A18" s="7"/>
      <c r="B18" s="80"/>
      <c r="C18" s="23"/>
      <c r="D18" s="23"/>
      <c r="E18" s="78" t="s">
        <v>63</v>
      </c>
      <c r="F18" s="78"/>
      <c r="G18" s="78"/>
      <c r="H18" s="78"/>
      <c r="I18" s="78"/>
      <c r="J18" s="78"/>
      <c r="K18" s="75"/>
      <c r="L18" s="74">
        <v>564</v>
      </c>
      <c r="M18" s="73">
        <f>L18/L7*100</f>
        <v>0.81554745792122163</v>
      </c>
      <c r="N18" s="74">
        <v>562</v>
      </c>
      <c r="O18" s="73">
        <f>N18/N7*100</f>
        <v>0.80579252993046091</v>
      </c>
      <c r="P18" s="74">
        <v>812</v>
      </c>
      <c r="Q18" s="73">
        <f>P18/P7*100</f>
        <v>1.170804856244773</v>
      </c>
      <c r="R18" s="74">
        <v>923</v>
      </c>
      <c r="S18" s="73">
        <f>R18/R7*100</f>
        <v>1.246421433587209</v>
      </c>
      <c r="T18" s="74">
        <v>1074</v>
      </c>
      <c r="U18" s="73">
        <f>T18/T7*100</f>
        <v>1.3295205555761875</v>
      </c>
      <c r="V18" s="74">
        <v>962</v>
      </c>
      <c r="W18" s="73">
        <f>V18/V7*100</f>
        <v>1.4052001168565587</v>
      </c>
      <c r="X18" s="74">
        <v>860</v>
      </c>
      <c r="Y18" s="73">
        <f>X18/X7*100</f>
        <v>1.2738853503184715</v>
      </c>
      <c r="Z18" s="74">
        <v>906</v>
      </c>
      <c r="AA18" s="73">
        <f>Z18/Z7*100</f>
        <v>1.3468113572171845</v>
      </c>
      <c r="AB18" s="74">
        <v>776</v>
      </c>
      <c r="AC18" s="73">
        <f>AB18/AB7*100</f>
        <v>1.1833778116660314</v>
      </c>
      <c r="AD18" s="74">
        <v>750</v>
      </c>
      <c r="AE18" s="73">
        <f>AD18/AD7*100</f>
        <v>1.0812681112408633</v>
      </c>
      <c r="AF18" s="74">
        <v>738</v>
      </c>
      <c r="AG18" s="73">
        <f>AF18/AF7*100</f>
        <v>1.2968755491512318</v>
      </c>
      <c r="AH18" s="74">
        <v>738</v>
      </c>
      <c r="AI18" s="73">
        <f>AH18/AH7*100</f>
        <v>1.2968755491512318</v>
      </c>
      <c r="AJ18" s="74">
        <v>839</v>
      </c>
      <c r="AK18" s="73">
        <f>AJ18/AJ7*100</f>
        <v>1.4819394153492891</v>
      </c>
    </row>
    <row r="19" spans="1:37" ht="24.9" customHeight="1">
      <c r="A19" s="7"/>
      <c r="B19" s="80"/>
      <c r="C19" s="23"/>
      <c r="D19" s="23"/>
      <c r="E19" s="81" t="s">
        <v>62</v>
      </c>
      <c r="F19" s="81"/>
      <c r="G19" s="81"/>
      <c r="H19" s="81"/>
      <c r="I19" s="81"/>
      <c r="J19" s="81"/>
      <c r="K19" s="75"/>
      <c r="L19" s="74">
        <v>1687</v>
      </c>
      <c r="M19" s="73">
        <f>L19/L7*100</f>
        <v>2.4394123431083345</v>
      </c>
      <c r="N19" s="74">
        <v>1867</v>
      </c>
      <c r="O19" s="73">
        <f>N19/N7*100</f>
        <v>2.6768944010323321</v>
      </c>
      <c r="P19" s="74">
        <v>1999</v>
      </c>
      <c r="Q19" s="73">
        <f>P19/P7*100</f>
        <v>2.8823139256567756</v>
      </c>
      <c r="R19" s="74">
        <v>2035</v>
      </c>
      <c r="S19" s="73">
        <f>R19/R7*100</f>
        <v>2.7480689245395129</v>
      </c>
      <c r="T19" s="74">
        <v>1946</v>
      </c>
      <c r="U19" s="73">
        <f>T19/T7*100</f>
        <v>2.4089823101967047</v>
      </c>
      <c r="V19" s="74">
        <v>1799</v>
      </c>
      <c r="W19" s="73">
        <f>V19/V7*100</f>
        <v>2.6278118609406951</v>
      </c>
      <c r="X19" s="74">
        <v>1660</v>
      </c>
      <c r="Y19" s="73">
        <f>X19/X7*100</f>
        <v>2.4588949785217005</v>
      </c>
      <c r="Z19" s="74">
        <v>1607</v>
      </c>
      <c r="AA19" s="73">
        <f>Z19/Z7*100</f>
        <v>2.3888806302958225</v>
      </c>
      <c r="AB19" s="74">
        <v>1562</v>
      </c>
      <c r="AC19" s="73">
        <f>AB19/AB7*100</f>
        <v>2.3820053373999239</v>
      </c>
      <c r="AD19" s="74">
        <v>1456</v>
      </c>
      <c r="AE19" s="73">
        <f>AD19/AD7*100</f>
        <v>2.0991018266222627</v>
      </c>
      <c r="AF19" s="74">
        <v>1566</v>
      </c>
      <c r="AG19" s="73">
        <f>AF19/AF7*100</f>
        <v>2.751906653077004</v>
      </c>
      <c r="AH19" s="74">
        <v>1566</v>
      </c>
      <c r="AI19" s="73">
        <f>AH19/AH7*100</f>
        <v>2.751906653077004</v>
      </c>
      <c r="AJ19" s="74">
        <v>1566</v>
      </c>
      <c r="AK19" s="73">
        <f>AJ19/AJ7*100</f>
        <v>2.766051399805705</v>
      </c>
    </row>
    <row r="20" spans="1:37" ht="24.9" customHeight="1">
      <c r="A20" s="7"/>
      <c r="B20" s="80"/>
      <c r="C20" s="23"/>
      <c r="D20" s="23"/>
      <c r="E20" s="78" t="s">
        <v>61</v>
      </c>
      <c r="F20" s="78"/>
      <c r="G20" s="78"/>
      <c r="H20" s="78"/>
      <c r="I20" s="78"/>
      <c r="J20" s="78"/>
      <c r="K20" s="75"/>
      <c r="L20" s="74">
        <v>1081</v>
      </c>
      <c r="M20" s="73">
        <f>L20/L7*100</f>
        <v>1.5631326276823412</v>
      </c>
      <c r="N20" s="74">
        <v>1093</v>
      </c>
      <c r="O20" s="73">
        <f>N20/N7*100</f>
        <v>1.5671374292063949</v>
      </c>
      <c r="P20" s="74">
        <v>510</v>
      </c>
      <c r="Q20" s="73">
        <f>P20/P7*100</f>
        <v>0.73535772990743142</v>
      </c>
      <c r="R20" s="74">
        <v>502</v>
      </c>
      <c r="S20" s="73">
        <f>R20/R7*100</f>
        <v>0.67790201480041046</v>
      </c>
      <c r="T20" s="74">
        <v>758</v>
      </c>
      <c r="U20" s="73">
        <f>T20/T7*100</f>
        <v>0.9383394610118716</v>
      </c>
      <c r="V20" s="74">
        <v>761</v>
      </c>
      <c r="W20" s="73">
        <f>V20/V7*100</f>
        <v>1.1115980134385042</v>
      </c>
      <c r="X20" s="74">
        <v>801</v>
      </c>
      <c r="Y20" s="73">
        <f>X20/X7*100</f>
        <v>1.1864908902384832</v>
      </c>
      <c r="Z20" s="74">
        <v>780</v>
      </c>
      <c r="AA20" s="73">
        <f>Z20/Z7*100</f>
        <v>1.1595064664783707</v>
      </c>
      <c r="AB20" s="74">
        <v>761</v>
      </c>
      <c r="AC20" s="73">
        <f>AB20/AB7*100</f>
        <v>1.1605032405642395</v>
      </c>
      <c r="AD20" s="74">
        <v>4743</v>
      </c>
      <c r="AE20" s="73">
        <f>AD20/AD7*100</f>
        <v>6.8379395354872194</v>
      </c>
      <c r="AF20" s="74">
        <v>768</v>
      </c>
      <c r="AG20" s="73">
        <f>AF20/AF7*100</f>
        <v>1.349594067409412</v>
      </c>
      <c r="AH20" s="74">
        <v>768</v>
      </c>
      <c r="AI20" s="73">
        <f>AH20/AH7*100</f>
        <v>1.349594067409412</v>
      </c>
      <c r="AJ20" s="74">
        <v>997</v>
      </c>
      <c r="AK20" s="73">
        <f>AJ20/AJ7*100</f>
        <v>1.7610173982160204</v>
      </c>
    </row>
    <row r="21" spans="1:37" ht="24.9" customHeight="1">
      <c r="A21" s="7"/>
      <c r="B21" s="80"/>
      <c r="C21" s="79" t="s">
        <v>60</v>
      </c>
      <c r="D21" s="79"/>
      <c r="E21" s="79"/>
      <c r="F21" s="79"/>
      <c r="G21" s="79"/>
      <c r="H21" s="79"/>
      <c r="I21" s="79"/>
      <c r="J21" s="79"/>
      <c r="K21" s="75"/>
      <c r="L21" s="74">
        <v>148</v>
      </c>
      <c r="M21" s="73">
        <f>L21/L7*100</f>
        <v>0.21400890739776737</v>
      </c>
      <c r="N21" s="74">
        <v>146</v>
      </c>
      <c r="O21" s="73">
        <f>N21/N7*100</f>
        <v>0.20933400243745071</v>
      </c>
      <c r="P21" s="74">
        <v>87</v>
      </c>
      <c r="Q21" s="73">
        <f>P21/P7*100</f>
        <v>0.12544337745479711</v>
      </c>
      <c r="R21" s="74">
        <v>93</v>
      </c>
      <c r="S21" s="73">
        <f>R21/R7*100</f>
        <v>0.12558742505266568</v>
      </c>
      <c r="T21" s="74">
        <v>95</v>
      </c>
      <c r="U21" s="73">
        <f>T21/T7*100</f>
        <v>0.117601911340538</v>
      </c>
      <c r="V21" s="74">
        <v>92</v>
      </c>
      <c r="W21" s="73">
        <f>V21/V7*100</f>
        <v>0.1343850423605025</v>
      </c>
      <c r="X21" s="74">
        <v>86</v>
      </c>
      <c r="Y21" s="73">
        <f>X21/X7*100</f>
        <v>0.12738853503184713</v>
      </c>
      <c r="Z21" s="74">
        <v>95</v>
      </c>
      <c r="AA21" s="73">
        <f>Z21/Z7*100</f>
        <v>0.14122194143005798</v>
      </c>
      <c r="AB21" s="74">
        <v>108</v>
      </c>
      <c r="AC21" s="73">
        <f>AB21/AB7*100</f>
        <v>0.16469691193290126</v>
      </c>
      <c r="AD21" s="74">
        <v>103</v>
      </c>
      <c r="AE21" s="73">
        <f>AD21/AD7*100</f>
        <v>0.14849415394374521</v>
      </c>
      <c r="AF21" s="74">
        <v>99</v>
      </c>
      <c r="AG21" s="73">
        <f>AF21/AF7*100</f>
        <v>0.17397111025199452</v>
      </c>
      <c r="AH21" s="74">
        <v>99</v>
      </c>
      <c r="AI21" s="73">
        <f>AH21/AH7*100</f>
        <v>0.17397111025199452</v>
      </c>
      <c r="AJ21" s="74">
        <v>94</v>
      </c>
      <c r="AK21" s="73">
        <f>AJ21/AJ7*100</f>
        <v>0.16603373664223264</v>
      </c>
    </row>
    <row r="22" spans="1:37" ht="24.9" customHeight="1">
      <c r="A22" s="7"/>
      <c r="C22" s="7"/>
      <c r="D22" s="7"/>
      <c r="E22" s="7"/>
      <c r="F22" s="7"/>
      <c r="G22" s="7"/>
      <c r="H22" s="7"/>
      <c r="I22" s="7"/>
      <c r="J22" s="7"/>
      <c r="K22" s="75"/>
      <c r="L22" s="74"/>
      <c r="M22" s="73"/>
      <c r="N22" s="74"/>
      <c r="O22" s="73"/>
      <c r="P22" s="74"/>
      <c r="Q22" s="73"/>
      <c r="R22" s="74"/>
      <c r="S22" s="73"/>
      <c r="T22" s="74"/>
      <c r="U22" s="73"/>
      <c r="V22" s="74"/>
      <c r="W22" s="73"/>
      <c r="X22" s="74"/>
      <c r="Y22" s="73"/>
      <c r="Z22" s="74"/>
      <c r="AA22" s="73"/>
      <c r="AB22" s="74"/>
      <c r="AC22" s="73"/>
      <c r="AD22" s="74"/>
      <c r="AE22" s="73"/>
      <c r="AF22" s="74"/>
      <c r="AG22" s="73"/>
      <c r="AH22" s="74"/>
      <c r="AI22" s="73"/>
      <c r="AJ22" s="74"/>
      <c r="AK22" s="73"/>
    </row>
    <row r="23" spans="1:37" ht="24.9" customHeight="1">
      <c r="A23" s="39" t="s">
        <v>59</v>
      </c>
      <c r="B23" s="39"/>
      <c r="C23" s="39"/>
      <c r="D23" s="39"/>
      <c r="E23" s="39"/>
      <c r="F23" s="39"/>
      <c r="G23" s="39"/>
      <c r="H23" s="39"/>
      <c r="I23" s="39"/>
      <c r="J23" s="39"/>
      <c r="K23" s="38"/>
      <c r="L23" s="74">
        <f>SUM(L24:L26)</f>
        <v>19656</v>
      </c>
      <c r="M23" s="73">
        <f>L23/L7*100</f>
        <v>28.422696512233216</v>
      </c>
      <c r="N23" s="74">
        <f>SUM(N24:N26)</f>
        <v>20368</v>
      </c>
      <c r="O23" s="73">
        <f>N23/N7*100</f>
        <v>29.203527134561618</v>
      </c>
      <c r="P23" s="74">
        <f>SUM(P24:P26)</f>
        <v>20427</v>
      </c>
      <c r="Q23" s="73">
        <f>P23/P7*100</f>
        <v>29.4532398996453</v>
      </c>
      <c r="R23" s="74">
        <f>SUM(R24:R26)</f>
        <v>27580</v>
      </c>
      <c r="S23" s="73">
        <f>R23/R7*100</f>
        <v>37.244098741424949</v>
      </c>
      <c r="T23" s="74">
        <f>SUM(T24:T26)</f>
        <v>33547</v>
      </c>
      <c r="U23" s="73">
        <f>T23/T7*100</f>
        <v>41.528329681484507</v>
      </c>
      <c r="V23" s="74">
        <f>SUM(V24:V26)</f>
        <v>22367</v>
      </c>
      <c r="W23" s="73">
        <f>V23/V7*100</f>
        <v>32.671633070406074</v>
      </c>
      <c r="X23" s="74">
        <f>SUM(X24:X26)</f>
        <v>20830</v>
      </c>
      <c r="Y23" s="73">
        <f>X23/X7*100</f>
        <v>30.854688194341577</v>
      </c>
      <c r="Z23" s="74">
        <f>SUM(Z24:Z26)</f>
        <v>21223</v>
      </c>
      <c r="AA23" s="73">
        <f>Z23/Z7*100</f>
        <v>31.548981715474948</v>
      </c>
      <c r="AB23" s="74">
        <f>SUM(AB24:AB26)</f>
        <v>19810</v>
      </c>
      <c r="AC23" s="73">
        <f>AB23/AB7*100</f>
        <v>30.209683568433093</v>
      </c>
      <c r="AD23" s="74">
        <v>19341</v>
      </c>
      <c r="AE23" s="73">
        <f>AD23/AD7*100</f>
        <v>27.883742052679384</v>
      </c>
      <c r="AF23" s="74">
        <v>14524</v>
      </c>
      <c r="AG23" s="73">
        <f>AF23/AF7*100</f>
        <v>25.522791972726957</v>
      </c>
      <c r="AH23" s="74">
        <v>14524</v>
      </c>
      <c r="AI23" s="73">
        <f>AH23/AH7*100</f>
        <v>25.522791972726957</v>
      </c>
      <c r="AJ23" s="74">
        <v>11653</v>
      </c>
      <c r="AK23" s="73">
        <f>AJ23/AJ7*100</f>
        <v>20.582884394595073</v>
      </c>
    </row>
    <row r="24" spans="1:37" ht="24.9" customHeight="1">
      <c r="A24" s="7"/>
      <c r="B24" s="77" t="s">
        <v>55</v>
      </c>
      <c r="C24" s="78" t="s">
        <v>58</v>
      </c>
      <c r="D24" s="78"/>
      <c r="E24" s="78"/>
      <c r="F24" s="78"/>
      <c r="G24" s="78"/>
      <c r="H24" s="78"/>
      <c r="I24" s="78"/>
      <c r="J24" s="78"/>
      <c r="K24" s="75"/>
      <c r="L24" s="74">
        <v>14773</v>
      </c>
      <c r="M24" s="73">
        <f>L24/L7*100</f>
        <v>21.361848574237953</v>
      </c>
      <c r="N24" s="74">
        <v>12567</v>
      </c>
      <c r="O24" s="73">
        <f>N24/N7*100</f>
        <v>18.018495949530433</v>
      </c>
      <c r="P24" s="74">
        <v>10319</v>
      </c>
      <c r="Q24" s="73">
        <f>P24/P7*100</f>
        <v>14.878738068460361</v>
      </c>
      <c r="R24" s="74">
        <v>20103</v>
      </c>
      <c r="S24" s="73">
        <f>R24/R7*100</f>
        <v>27.147139847674605</v>
      </c>
      <c r="T24" s="74">
        <v>25780</v>
      </c>
      <c r="U24" s="73">
        <f>T24/T7*100</f>
        <v>31.913444993253364</v>
      </c>
      <c r="V24" s="74">
        <v>12650</v>
      </c>
      <c r="W24" s="73">
        <f>V24/V7*100</f>
        <v>18.47794332456909</v>
      </c>
      <c r="X24" s="74">
        <v>11549</v>
      </c>
      <c r="Y24" s="73">
        <f>X24/X7*100</f>
        <v>17.107095245148869</v>
      </c>
      <c r="Z24" s="74">
        <v>14493</v>
      </c>
      <c r="AA24" s="73">
        <f>Z24/Z7*100</f>
        <v>21.544522075219266</v>
      </c>
      <c r="AB24" s="74">
        <v>13324</v>
      </c>
      <c r="AC24" s="73">
        <f>AB24/AB7*100</f>
        <v>20.3187190240183</v>
      </c>
      <c r="AD24" s="74">
        <v>13153</v>
      </c>
      <c r="AE24" s="73">
        <f>AD24/AD7*100</f>
        <v>18.962559289534767</v>
      </c>
      <c r="AF24" s="74">
        <v>8958</v>
      </c>
      <c r="AG24" s="73">
        <f>AF24/AF7*100</f>
        <v>15.741749551892594</v>
      </c>
      <c r="AH24" s="74">
        <v>8958</v>
      </c>
      <c r="AI24" s="73">
        <f>AH24/AH7*100</f>
        <v>15.741749551892594</v>
      </c>
      <c r="AJ24" s="74">
        <v>7301</v>
      </c>
      <c r="AK24" s="73">
        <f>AJ24/AJ7*100</f>
        <v>12.895875651329153</v>
      </c>
    </row>
    <row r="25" spans="1:37" ht="24.9" customHeight="1">
      <c r="A25" s="7"/>
      <c r="B25" s="77"/>
      <c r="C25" s="78" t="s">
        <v>57</v>
      </c>
      <c r="D25" s="78"/>
      <c r="E25" s="78"/>
      <c r="F25" s="78"/>
      <c r="G25" s="78"/>
      <c r="H25" s="78"/>
      <c r="I25" s="78"/>
      <c r="J25" s="78"/>
      <c r="K25" s="75"/>
      <c r="L25" s="74">
        <v>991</v>
      </c>
      <c r="M25" s="73">
        <f>L25/L7*100</f>
        <v>1.4329920758864019</v>
      </c>
      <c r="N25" s="74">
        <v>576</v>
      </c>
      <c r="O25" s="73">
        <f>N25/N7*100</f>
        <v>0.82586565345186025</v>
      </c>
      <c r="P25" s="74">
        <v>1378</v>
      </c>
      <c r="Q25" s="73">
        <f>P25/P7*100</f>
        <v>1.9869077486518443</v>
      </c>
      <c r="R25" s="74">
        <v>263</v>
      </c>
      <c r="S25" s="73">
        <f>R25/R7*100</f>
        <v>0.35515583643925885</v>
      </c>
      <c r="T25" s="74">
        <v>1328</v>
      </c>
      <c r="U25" s="73">
        <f>T25/T7*100</f>
        <v>1.6439509290550995</v>
      </c>
      <c r="V25" s="74">
        <v>2771</v>
      </c>
      <c r="W25" s="73">
        <f>V25/V7*100</f>
        <v>4.0476190476190474</v>
      </c>
      <c r="X25" s="74">
        <v>2679</v>
      </c>
      <c r="Y25" s="73">
        <f>X25/X7*100</f>
        <v>3.9683009924455637</v>
      </c>
      <c r="Z25" s="74">
        <v>272</v>
      </c>
      <c r="AA25" s="73">
        <f>Z25/Z7*100</f>
        <v>0.40434071651553438</v>
      </c>
      <c r="AB25" s="74">
        <v>233</v>
      </c>
      <c r="AC25" s="73">
        <f>AB25/AB7*100</f>
        <v>0.35531833778116662</v>
      </c>
      <c r="AD25" s="74">
        <v>597</v>
      </c>
      <c r="AE25" s="73">
        <f>AD25/AD7*100</f>
        <v>0.86068941654772713</v>
      </c>
      <c r="AF25" s="74">
        <v>624</v>
      </c>
      <c r="AG25" s="73">
        <f>AF25/AF7*100</f>
        <v>1.0965451797701471</v>
      </c>
      <c r="AH25" s="74">
        <v>624</v>
      </c>
      <c r="AI25" s="73">
        <f>AH25/AH7*100</f>
        <v>1.0965451797701471</v>
      </c>
      <c r="AJ25" s="74">
        <v>565</v>
      </c>
      <c r="AK25" s="73">
        <f>AJ25/AJ7*100</f>
        <v>0.99796873620065352</v>
      </c>
    </row>
    <row r="26" spans="1:37" ht="24.9" customHeight="1">
      <c r="A26" s="7"/>
      <c r="B26" s="77"/>
      <c r="C26" s="78" t="s">
        <v>56</v>
      </c>
      <c r="D26" s="78"/>
      <c r="E26" s="78"/>
      <c r="F26" s="78"/>
      <c r="G26" s="78"/>
      <c r="H26" s="78"/>
      <c r="I26" s="78"/>
      <c r="J26" s="78"/>
      <c r="K26" s="75"/>
      <c r="L26" s="74">
        <f>SUM(L27:L29)</f>
        <v>3892</v>
      </c>
      <c r="M26" s="73">
        <f>L26/L7*100</f>
        <v>5.6278558621088557</v>
      </c>
      <c r="N26" s="74">
        <f>SUM(N27:N29)</f>
        <v>7225</v>
      </c>
      <c r="O26" s="73">
        <f>N26/N7*100</f>
        <v>10.359165531579324</v>
      </c>
      <c r="P26" s="74">
        <v>8730</v>
      </c>
      <c r="Q26" s="73">
        <f>P26/P7*100</f>
        <v>12.587594082533091</v>
      </c>
      <c r="R26" s="74">
        <v>7214</v>
      </c>
      <c r="S26" s="73">
        <f>R26/R7*100</f>
        <v>9.7418030573110777</v>
      </c>
      <c r="T26" s="74">
        <v>6439</v>
      </c>
      <c r="U26" s="73">
        <f>T26/T7*100</f>
        <v>7.9709337591760434</v>
      </c>
      <c r="V26" s="74">
        <v>6946</v>
      </c>
      <c r="W26" s="73">
        <f>V26/V7*100</f>
        <v>10.146070698217938</v>
      </c>
      <c r="X26" s="74">
        <v>6602</v>
      </c>
      <c r="Y26" s="73">
        <f>X26/X7*100</f>
        <v>9.7792919567471497</v>
      </c>
      <c r="Z26" s="74">
        <v>6458</v>
      </c>
      <c r="AA26" s="73">
        <f>Z26/Z7*100</f>
        <v>9.6001189237401512</v>
      </c>
      <c r="AB26" s="74">
        <v>6253</v>
      </c>
      <c r="AC26" s="73">
        <f>AB26/AB7*100</f>
        <v>9.5356462066336256</v>
      </c>
      <c r="AD26" s="74">
        <v>5591</v>
      </c>
      <c r="AE26" s="73">
        <f>AD26/AD7*100</f>
        <v>8.0604933465968891</v>
      </c>
      <c r="AF26" s="74">
        <v>4942</v>
      </c>
      <c r="AG26" s="73">
        <f>AF26/AF7*100</f>
        <v>8.6844972410642107</v>
      </c>
      <c r="AH26" s="74">
        <v>4942</v>
      </c>
      <c r="AI26" s="73">
        <f>AH26/AH7*100</f>
        <v>8.6844972410642107</v>
      </c>
      <c r="AJ26" s="74">
        <v>3787</v>
      </c>
      <c r="AK26" s="73">
        <f>AJ26/AJ7*100</f>
        <v>6.6890400070652651</v>
      </c>
    </row>
    <row r="27" spans="1:37" ht="24.9" customHeight="1">
      <c r="A27" s="7"/>
      <c r="B27" s="77"/>
      <c r="C27" s="77" t="s">
        <v>55</v>
      </c>
      <c r="D27" s="77"/>
      <c r="E27" s="76" t="s">
        <v>54</v>
      </c>
      <c r="F27" s="76"/>
      <c r="G27" s="76"/>
      <c r="H27" s="76"/>
      <c r="I27" s="76"/>
      <c r="J27" s="76"/>
      <c r="K27" s="75"/>
      <c r="L27" s="74">
        <v>-335</v>
      </c>
      <c r="M27" s="73">
        <f>L27/L7*100</f>
        <v>-0.48441205390710856</v>
      </c>
      <c r="N27" s="74">
        <v>-65</v>
      </c>
      <c r="O27" s="73">
        <f>N27/N7*100</f>
        <v>-9.3196644920782848E-2</v>
      </c>
      <c r="P27" s="74">
        <v>629</v>
      </c>
      <c r="Q27" s="73">
        <f>P27/P7*100</f>
        <v>0.90694120021916536</v>
      </c>
      <c r="R27" s="74">
        <v>281</v>
      </c>
      <c r="S27" s="73">
        <f>R27/R7*100</f>
        <v>0.37946307999783935</v>
      </c>
      <c r="T27" s="74">
        <v>-147</v>
      </c>
      <c r="U27" s="73">
        <f>T27/T7*100</f>
        <v>-0.18197348386377984</v>
      </c>
      <c r="V27" s="74">
        <v>260</v>
      </c>
      <c r="W27" s="73">
        <f>V27/V7*100</f>
        <v>0.37978381536663741</v>
      </c>
      <c r="X27" s="74">
        <v>211</v>
      </c>
      <c r="Y27" s="73">
        <f>X27/X7*100</f>
        <v>0.31254628943860169</v>
      </c>
      <c r="Z27" s="74">
        <v>62</v>
      </c>
      <c r="AA27" s="73">
        <f>Z27/Z7*100</f>
        <v>9.2165898617511524E-2</v>
      </c>
      <c r="AB27" s="74">
        <v>-21</v>
      </c>
      <c r="AC27" s="73">
        <f>AB27/AB7*100</f>
        <v>-3.2024399542508582E-2</v>
      </c>
      <c r="AD27" s="74">
        <v>-1109</v>
      </c>
      <c r="AE27" s="73">
        <f>AD27/AD7*100</f>
        <v>-1.59883511382149</v>
      </c>
      <c r="AF27" s="74">
        <v>-365</v>
      </c>
      <c r="AG27" s="73">
        <f>AF27/AF7*100</f>
        <v>-0.64140863880785859</v>
      </c>
      <c r="AH27" s="74">
        <v>-365</v>
      </c>
      <c r="AI27" s="73">
        <f>AH27/AH7*100</f>
        <v>-0.64140863880785859</v>
      </c>
      <c r="AJ27" s="74">
        <v>-761</v>
      </c>
      <c r="AK27" s="73">
        <f>AJ27/AJ7*100</f>
        <v>-1.3441667402631812</v>
      </c>
    </row>
    <row r="28" spans="1:37" ht="24.9" customHeight="1">
      <c r="A28" s="5"/>
      <c r="B28" s="77"/>
      <c r="C28" s="77"/>
      <c r="D28" s="77"/>
      <c r="E28" s="76" t="s">
        <v>53</v>
      </c>
      <c r="F28" s="76"/>
      <c r="G28" s="76"/>
      <c r="H28" s="76"/>
      <c r="I28" s="76"/>
      <c r="J28" s="76"/>
      <c r="K28" s="75"/>
      <c r="L28" s="74">
        <v>1792</v>
      </c>
      <c r="M28" s="73">
        <f>L28/L7*100</f>
        <v>2.591242986870264</v>
      </c>
      <c r="N28" s="74">
        <v>1578</v>
      </c>
      <c r="O28" s="73">
        <f>N28/N7*100</f>
        <v>2.2625277797691594</v>
      </c>
      <c r="P28" s="74">
        <v>1905</v>
      </c>
      <c r="Q28" s="73">
        <f>P28/P7*100</f>
        <v>2.7467774028895233</v>
      </c>
      <c r="R28" s="74">
        <v>2067</v>
      </c>
      <c r="S28" s="73">
        <f>R28/R7*100</f>
        <v>2.7912818019769894</v>
      </c>
      <c r="T28" s="74">
        <v>1923</v>
      </c>
      <c r="U28" s="73">
        <f>T28/T7*100</f>
        <v>2.3805102685037323</v>
      </c>
      <c r="V28" s="74">
        <v>2056</v>
      </c>
      <c r="W28" s="73">
        <f>V28/V7*100</f>
        <v>3.0032135553607944</v>
      </c>
      <c r="X28" s="74">
        <v>1781</v>
      </c>
      <c r="Y28" s="73">
        <f>X28/X7*100</f>
        <v>2.6381276847874386</v>
      </c>
      <c r="Z28" s="74">
        <v>1905</v>
      </c>
      <c r="AA28" s="73">
        <f>Z28/Z7*100</f>
        <v>2.8318715623606363</v>
      </c>
      <c r="AB28" s="74">
        <v>2059</v>
      </c>
      <c r="AC28" s="73">
        <f>AB28/AB7*100</f>
        <v>3.139916126572627</v>
      </c>
      <c r="AD28" s="74">
        <v>3103</v>
      </c>
      <c r="AE28" s="73">
        <f>AD28/AD7*100</f>
        <v>4.4735665989071984</v>
      </c>
      <c r="AF28" s="74">
        <v>1723</v>
      </c>
      <c r="AG28" s="73">
        <f>AF28/AF7*100</f>
        <v>3.0278002319614803</v>
      </c>
      <c r="AH28" s="74">
        <v>1723</v>
      </c>
      <c r="AI28" s="73">
        <f>AH28/AH7*100</f>
        <v>3.0278002319614803</v>
      </c>
      <c r="AJ28" s="74">
        <v>1619</v>
      </c>
      <c r="AK28" s="73">
        <f>AJ28/AJ7*100</f>
        <v>2.8596661662103684</v>
      </c>
    </row>
    <row r="29" spans="1:37" ht="24.9" customHeight="1">
      <c r="A29" s="7"/>
      <c r="B29" s="77"/>
      <c r="C29" s="77"/>
      <c r="D29" s="77"/>
      <c r="E29" s="76" t="s">
        <v>52</v>
      </c>
      <c r="F29" s="76"/>
      <c r="G29" s="76"/>
      <c r="H29" s="76"/>
      <c r="I29" s="76"/>
      <c r="J29" s="76"/>
      <c r="K29" s="75"/>
      <c r="L29" s="74">
        <v>2435</v>
      </c>
      <c r="M29" s="73">
        <f>L29/L7*100</f>
        <v>3.5210249291456996</v>
      </c>
      <c r="N29" s="74">
        <v>5712</v>
      </c>
      <c r="O29" s="73">
        <f>N29/N7*100</f>
        <v>8.1898343967309479</v>
      </c>
      <c r="P29" s="74">
        <v>6196</v>
      </c>
      <c r="Q29" s="73">
        <f>P29/P7*100</f>
        <v>8.9338754794244029</v>
      </c>
      <c r="R29" s="74">
        <v>4866</v>
      </c>
      <c r="S29" s="73">
        <f>R29/R7*100</f>
        <v>6.5710581753362503</v>
      </c>
      <c r="T29" s="74">
        <v>4663</v>
      </c>
      <c r="U29" s="73">
        <f>T29/T7*100</f>
        <v>5.7723969745360915</v>
      </c>
      <c r="V29" s="74">
        <v>4630</v>
      </c>
      <c r="W29" s="73">
        <f>V29/V7*100</f>
        <v>6.7630733274905053</v>
      </c>
      <c r="X29" s="74">
        <v>4610</v>
      </c>
      <c r="Y29" s="73">
        <f>X29/X7*100</f>
        <v>6.8286179825211084</v>
      </c>
      <c r="Z29" s="74">
        <v>4491</v>
      </c>
      <c r="AA29" s="73">
        <f>Z29/Z7*100</f>
        <v>6.6760814627620038</v>
      </c>
      <c r="AB29" s="74">
        <v>4215</v>
      </c>
      <c r="AC29" s="73">
        <f>AB29/AB7*100</f>
        <v>6.4277544796035073</v>
      </c>
      <c r="AD29" s="74">
        <v>3597</v>
      </c>
      <c r="AE29" s="73">
        <f>AD29/AD7*100</f>
        <v>5.18576186151118</v>
      </c>
      <c r="AF29" s="74">
        <v>3584</v>
      </c>
      <c r="AG29" s="73">
        <f>AF29/AF7*100</f>
        <v>6.2981056479105888</v>
      </c>
      <c r="AH29" s="74">
        <v>3584</v>
      </c>
      <c r="AI29" s="73">
        <f>AH29/AH7*100</f>
        <v>6.2981056479105888</v>
      </c>
      <c r="AJ29" s="74">
        <v>2929</v>
      </c>
      <c r="AK29" s="73">
        <f>AJ29/AJ7*100</f>
        <v>5.1735405811180781</v>
      </c>
    </row>
    <row r="30" spans="1:37" ht="15" customHeight="1" thickBot="1">
      <c r="A30" s="71"/>
      <c r="B30" s="72"/>
      <c r="C30" s="71"/>
      <c r="D30" s="71"/>
      <c r="E30" s="71"/>
      <c r="F30" s="71"/>
      <c r="G30" s="71"/>
      <c r="H30" s="71"/>
      <c r="I30" s="71"/>
      <c r="J30" s="71"/>
      <c r="K30" s="70"/>
      <c r="L30" s="69"/>
      <c r="M30" s="68"/>
      <c r="N30" s="69"/>
      <c r="O30" s="68"/>
      <c r="P30" s="69"/>
      <c r="Q30" s="68"/>
      <c r="R30" s="69"/>
      <c r="S30" s="68"/>
      <c r="T30" s="68"/>
      <c r="U30" s="68"/>
      <c r="V30" s="69"/>
      <c r="W30" s="68"/>
      <c r="X30" s="69"/>
      <c r="Y30" s="68"/>
      <c r="Z30" s="69"/>
      <c r="AA30" s="68"/>
      <c r="AB30" s="69"/>
      <c r="AC30" s="68"/>
      <c r="AD30" s="69"/>
      <c r="AE30" s="68"/>
      <c r="AF30" s="69"/>
      <c r="AG30" s="68"/>
      <c r="AH30" s="69"/>
      <c r="AI30" s="68"/>
      <c r="AJ30" s="69"/>
      <c r="AK30" s="68"/>
    </row>
    <row r="31" spans="1:37" ht="20.100000000000001" customHeight="1">
      <c r="A31" s="6" t="s"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</sheetData>
  <mergeCells count="42">
    <mergeCell ref="E19:J19"/>
    <mergeCell ref="E20:J20"/>
    <mergeCell ref="C27:D29"/>
    <mergeCell ref="C24:J24"/>
    <mergeCell ref="E28:J28"/>
    <mergeCell ref="C16:J16"/>
    <mergeCell ref="B24:B29"/>
    <mergeCell ref="C25:J25"/>
    <mergeCell ref="C15:J15"/>
    <mergeCell ref="C26:J26"/>
    <mergeCell ref="B15:B21"/>
    <mergeCell ref="C21:J21"/>
    <mergeCell ref="A23:K23"/>
    <mergeCell ref="E17:J17"/>
    <mergeCell ref="E27:J27"/>
    <mergeCell ref="E29:J29"/>
    <mergeCell ref="N4:O4"/>
    <mergeCell ref="C12:J12"/>
    <mergeCell ref="R4:S4"/>
    <mergeCell ref="A7:K7"/>
    <mergeCell ref="P4:Q4"/>
    <mergeCell ref="A6:K6"/>
    <mergeCell ref="C17:D20"/>
    <mergeCell ref="AF4:AG4"/>
    <mergeCell ref="A14:K14"/>
    <mergeCell ref="T4:U4"/>
    <mergeCell ref="E18:J18"/>
    <mergeCell ref="Z4:AA4"/>
    <mergeCell ref="V4:W4"/>
    <mergeCell ref="A8:K8"/>
    <mergeCell ref="A9:K9"/>
    <mergeCell ref="AB4:AC4"/>
    <mergeCell ref="A2:AK2"/>
    <mergeCell ref="A3:S3"/>
    <mergeCell ref="A4:K5"/>
    <mergeCell ref="L4:M4"/>
    <mergeCell ref="C11:J11"/>
    <mergeCell ref="AD4:AE4"/>
    <mergeCell ref="AJ4:AK4"/>
    <mergeCell ref="AH4:AI4"/>
    <mergeCell ref="X4:Y4"/>
    <mergeCell ref="C10:J10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EA9C-9C3D-4068-94BF-49BF053E55ED}">
  <sheetPr>
    <tabColor rgb="FFFFC000"/>
  </sheetPr>
  <dimension ref="A1:AI17"/>
  <sheetViews>
    <sheetView view="pageBreakPreview" zoomScaleNormal="100" zoomScaleSheetLayoutView="100" workbookViewId="0"/>
  </sheetViews>
  <sheetFormatPr defaultColWidth="2.44140625" defaultRowHeight="13.2" outlineLevelCol="1"/>
  <cols>
    <col min="1" max="11" width="2.109375" style="1" customWidth="1"/>
    <col min="12" max="13" width="8.6640625" style="1" hidden="1" customWidth="1" outlineLevel="1"/>
    <col min="14" max="27" width="8.33203125" style="1" hidden="1" customWidth="1" outlineLevel="1"/>
    <col min="28" max="28" width="8.33203125" style="1" customWidth="1" collapsed="1"/>
    <col min="29" max="35" width="8.33203125" style="1" customWidth="1"/>
    <col min="36" max="16384" width="2.44140625" style="1"/>
  </cols>
  <sheetData>
    <row r="1" spans="1:35" ht="24.75" customHeight="1">
      <c r="A1" s="66"/>
      <c r="B1" s="66"/>
      <c r="C1" s="66"/>
      <c r="D1" s="66"/>
      <c r="E1" s="66"/>
      <c r="F1" s="66"/>
      <c r="G1" s="66"/>
      <c r="H1" s="66"/>
      <c r="I1" s="66"/>
    </row>
    <row r="2" spans="1:35" ht="24.75" customHeight="1">
      <c r="A2" s="96" t="s">
        <v>93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35" ht="20.100000000000001" customHeight="1" thickBot="1">
      <c r="A3" s="95" t="s">
        <v>92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35" ht="27.75" customHeight="1">
      <c r="A4" s="94" t="s">
        <v>91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 t="s">
        <v>82</v>
      </c>
      <c r="M4" s="93"/>
      <c r="N4" s="93" t="s">
        <v>81</v>
      </c>
      <c r="O4" s="93"/>
      <c r="P4" s="93" t="s">
        <v>80</v>
      </c>
      <c r="Q4" s="93"/>
      <c r="R4" s="93" t="s">
        <v>79</v>
      </c>
      <c r="S4" s="93"/>
      <c r="T4" s="93" t="s">
        <v>78</v>
      </c>
      <c r="U4" s="92"/>
      <c r="V4" s="93" t="s">
        <v>77</v>
      </c>
      <c r="W4" s="92"/>
      <c r="X4" s="92" t="s">
        <v>42</v>
      </c>
      <c r="Y4" s="94"/>
      <c r="Z4" s="92" t="s">
        <v>41</v>
      </c>
      <c r="AA4" s="94"/>
      <c r="AB4" s="92" t="s">
        <v>40</v>
      </c>
      <c r="AC4" s="94"/>
      <c r="AD4" s="93" t="s">
        <v>39</v>
      </c>
      <c r="AE4" s="92"/>
      <c r="AF4" s="93" t="s">
        <v>38</v>
      </c>
      <c r="AG4" s="92"/>
      <c r="AH4" s="93" t="s">
        <v>37</v>
      </c>
      <c r="AI4" s="92"/>
    </row>
    <row r="5" spans="1:35" ht="27.75" customHeight="1">
      <c r="A5" s="91"/>
      <c r="B5" s="90"/>
      <c r="C5" s="90"/>
      <c r="D5" s="90"/>
      <c r="E5" s="90"/>
      <c r="F5" s="90"/>
      <c r="G5" s="90"/>
      <c r="H5" s="90"/>
      <c r="I5" s="90"/>
      <c r="J5" s="90"/>
      <c r="K5" s="90"/>
      <c r="L5" s="89" t="s">
        <v>74</v>
      </c>
      <c r="M5" s="110" t="s">
        <v>89</v>
      </c>
      <c r="N5" s="89" t="s">
        <v>74</v>
      </c>
      <c r="O5" s="110" t="s">
        <v>89</v>
      </c>
      <c r="P5" s="89" t="s">
        <v>74</v>
      </c>
      <c r="Q5" s="110" t="s">
        <v>89</v>
      </c>
      <c r="R5" s="89" t="s">
        <v>74</v>
      </c>
      <c r="S5" s="110" t="s">
        <v>89</v>
      </c>
      <c r="T5" s="89" t="s">
        <v>74</v>
      </c>
      <c r="U5" s="109" t="s">
        <v>89</v>
      </c>
      <c r="V5" s="89" t="s">
        <v>74</v>
      </c>
      <c r="W5" s="109" t="s">
        <v>89</v>
      </c>
      <c r="X5" s="89" t="s">
        <v>75</v>
      </c>
      <c r="Y5" s="109" t="s">
        <v>90</v>
      </c>
      <c r="Z5" s="89" t="s">
        <v>75</v>
      </c>
      <c r="AA5" s="109" t="s">
        <v>90</v>
      </c>
      <c r="AB5" s="89" t="s">
        <v>75</v>
      </c>
      <c r="AC5" s="109" t="s">
        <v>90</v>
      </c>
      <c r="AD5" s="89" t="s">
        <v>74</v>
      </c>
      <c r="AE5" s="109" t="s">
        <v>89</v>
      </c>
      <c r="AF5" s="89" t="s">
        <v>74</v>
      </c>
      <c r="AG5" s="109" t="s">
        <v>89</v>
      </c>
      <c r="AH5" s="89" t="s">
        <v>74</v>
      </c>
      <c r="AI5" s="109" t="s">
        <v>89</v>
      </c>
    </row>
    <row r="6" spans="1:35" ht="30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6"/>
      <c r="L6" s="108"/>
      <c r="M6" s="107"/>
      <c r="N6" s="107"/>
      <c r="O6" s="107"/>
      <c r="P6" s="107"/>
      <c r="Q6" s="107"/>
      <c r="R6" s="107"/>
      <c r="S6" s="106"/>
      <c r="T6" s="107"/>
      <c r="U6" s="106"/>
      <c r="V6" s="107"/>
      <c r="W6" s="106"/>
      <c r="X6" s="107"/>
      <c r="Y6" s="106"/>
      <c r="Z6" s="107"/>
      <c r="AA6" s="106"/>
      <c r="AB6" s="107"/>
      <c r="AC6" s="106"/>
      <c r="AD6" s="107"/>
      <c r="AE6" s="106"/>
      <c r="AF6" s="107"/>
      <c r="AG6" s="106"/>
      <c r="AH6" s="107"/>
      <c r="AI6" s="106"/>
    </row>
    <row r="7" spans="1:35" ht="30" customHeight="1">
      <c r="A7" s="78" t="s">
        <v>88</v>
      </c>
      <c r="B7" s="78"/>
      <c r="C7" s="78"/>
      <c r="D7" s="78"/>
      <c r="E7" s="78"/>
      <c r="F7" s="78"/>
      <c r="G7" s="78"/>
      <c r="H7" s="78"/>
      <c r="I7" s="78"/>
      <c r="J7" s="78"/>
      <c r="K7" s="104"/>
      <c r="L7" s="103">
        <v>239</v>
      </c>
      <c r="M7" s="102">
        <v>25.4</v>
      </c>
      <c r="N7" s="85">
        <v>193</v>
      </c>
      <c r="O7" s="102">
        <v>20.2</v>
      </c>
      <c r="P7" s="85">
        <v>205</v>
      </c>
      <c r="Q7" s="102">
        <v>21.7</v>
      </c>
      <c r="R7" s="85">
        <v>230</v>
      </c>
      <c r="S7" s="102">
        <v>23.8</v>
      </c>
      <c r="T7" s="85">
        <v>234</v>
      </c>
      <c r="U7" s="102">
        <v>23.8</v>
      </c>
      <c r="V7" s="85">
        <v>235</v>
      </c>
      <c r="W7" s="102">
        <v>24.6</v>
      </c>
      <c r="X7" s="85">
        <v>232</v>
      </c>
      <c r="Y7" s="102">
        <v>22.8</v>
      </c>
      <c r="Z7" s="85">
        <v>241</v>
      </c>
      <c r="AA7" s="102">
        <v>23</v>
      </c>
      <c r="AB7" s="85">
        <v>238</v>
      </c>
      <c r="AC7" s="102">
        <v>22</v>
      </c>
      <c r="AD7" s="85">
        <v>238</v>
      </c>
      <c r="AE7" s="102">
        <v>22.9</v>
      </c>
      <c r="AF7" s="85">
        <v>220</v>
      </c>
      <c r="AG7" s="102">
        <v>21.9</v>
      </c>
      <c r="AH7" s="85">
        <v>208</v>
      </c>
      <c r="AI7" s="102">
        <v>20.399999999999999</v>
      </c>
    </row>
    <row r="8" spans="1:35" ht="30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8"/>
      <c r="L8" s="103"/>
      <c r="M8" s="102"/>
      <c r="N8" s="85"/>
      <c r="O8" s="102"/>
      <c r="P8" s="85"/>
      <c r="Q8" s="102"/>
      <c r="R8" s="85"/>
      <c r="S8" s="102"/>
      <c r="T8" s="85"/>
      <c r="U8" s="102"/>
      <c r="V8" s="85"/>
      <c r="W8" s="102"/>
      <c r="X8" s="85"/>
      <c r="Y8" s="102"/>
      <c r="Z8" s="85"/>
      <c r="AA8" s="102"/>
      <c r="AB8" s="85"/>
      <c r="AC8" s="102"/>
      <c r="AD8" s="85"/>
      <c r="AE8" s="102"/>
      <c r="AF8" s="85"/>
      <c r="AG8" s="102"/>
      <c r="AH8" s="85"/>
      <c r="AI8" s="102"/>
    </row>
    <row r="9" spans="1:35" ht="30" customHeight="1">
      <c r="A9" s="78" t="s">
        <v>87</v>
      </c>
      <c r="B9" s="78"/>
      <c r="C9" s="78"/>
      <c r="D9" s="78"/>
      <c r="E9" s="78"/>
      <c r="F9" s="78"/>
      <c r="G9" s="78"/>
      <c r="H9" s="78"/>
      <c r="I9" s="78"/>
      <c r="J9" s="78"/>
      <c r="K9" s="104"/>
      <c r="L9" s="103">
        <v>7579</v>
      </c>
      <c r="M9" s="102">
        <v>89.2</v>
      </c>
      <c r="N9" s="85">
        <v>6043</v>
      </c>
      <c r="O9" s="102">
        <v>71.099999999999994</v>
      </c>
      <c r="P9" s="85">
        <v>6452</v>
      </c>
      <c r="Q9" s="102">
        <v>76.5</v>
      </c>
      <c r="R9" s="85">
        <v>7295</v>
      </c>
      <c r="S9" s="102">
        <v>84.1</v>
      </c>
      <c r="T9" s="85">
        <v>7512</v>
      </c>
      <c r="U9" s="102">
        <v>84.4</v>
      </c>
      <c r="V9" s="85">
        <v>7566</v>
      </c>
      <c r="W9" s="102">
        <v>87.5</v>
      </c>
      <c r="X9" s="85">
        <v>7511</v>
      </c>
      <c r="Y9" s="102">
        <v>81.2</v>
      </c>
      <c r="Z9" s="85">
        <v>7875</v>
      </c>
      <c r="AA9" s="102">
        <v>82.1</v>
      </c>
      <c r="AB9" s="85">
        <v>7528</v>
      </c>
      <c r="AC9" s="102">
        <v>78.599999999999994</v>
      </c>
      <c r="AD9" s="85">
        <v>7727</v>
      </c>
      <c r="AE9" s="102">
        <v>83.2</v>
      </c>
      <c r="AF9" s="85">
        <v>7895</v>
      </c>
      <c r="AG9" s="102">
        <v>83.8</v>
      </c>
      <c r="AH9" s="85" t="s">
        <v>11</v>
      </c>
      <c r="AI9" s="102" t="s">
        <v>11</v>
      </c>
    </row>
    <row r="10" spans="1:35" ht="30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8"/>
      <c r="L10" s="103"/>
      <c r="M10" s="102"/>
      <c r="N10" s="85"/>
      <c r="O10" s="102"/>
      <c r="P10" s="85"/>
      <c r="Q10" s="102"/>
      <c r="R10" s="85"/>
      <c r="S10" s="102"/>
      <c r="T10" s="85"/>
      <c r="U10" s="102"/>
      <c r="V10" s="85"/>
      <c r="W10" s="102"/>
      <c r="X10" s="85"/>
      <c r="Y10" s="102"/>
      <c r="Z10" s="85"/>
      <c r="AA10" s="102"/>
      <c r="AB10" s="85"/>
      <c r="AC10" s="102"/>
      <c r="AD10" s="85"/>
      <c r="AE10" s="102"/>
      <c r="AF10" s="85"/>
      <c r="AG10" s="102"/>
      <c r="AH10" s="85"/>
      <c r="AI10" s="102"/>
    </row>
    <row r="11" spans="1:35" ht="30" customHeight="1">
      <c r="A11" s="105" t="s">
        <v>86</v>
      </c>
      <c r="B11" s="78"/>
      <c r="C11" s="78"/>
      <c r="D11" s="78"/>
      <c r="E11" s="78"/>
      <c r="F11" s="78"/>
      <c r="G11" s="78"/>
      <c r="H11" s="78"/>
      <c r="I11" s="78"/>
      <c r="J11" s="78"/>
      <c r="K11" s="104"/>
      <c r="L11" s="103">
        <v>2416</v>
      </c>
      <c r="M11" s="102">
        <v>85.7</v>
      </c>
      <c r="N11" s="85">
        <v>2472</v>
      </c>
      <c r="O11" s="102">
        <v>88.9</v>
      </c>
      <c r="P11" s="85">
        <v>2508</v>
      </c>
      <c r="Q11" s="102">
        <v>91.1</v>
      </c>
      <c r="R11" s="85">
        <v>2727</v>
      </c>
      <c r="S11" s="102">
        <v>93.3</v>
      </c>
      <c r="T11" s="85">
        <v>3051</v>
      </c>
      <c r="U11" s="102">
        <v>101.5</v>
      </c>
      <c r="V11" s="85">
        <v>2589</v>
      </c>
      <c r="W11" s="102">
        <v>90</v>
      </c>
      <c r="X11" s="85">
        <v>2599</v>
      </c>
      <c r="Y11" s="102">
        <v>83.2</v>
      </c>
      <c r="Z11" s="85">
        <v>2669</v>
      </c>
      <c r="AA11" s="102">
        <v>81.8</v>
      </c>
      <c r="AB11" s="85">
        <v>2664</v>
      </c>
      <c r="AC11" s="102">
        <v>83.2</v>
      </c>
      <c r="AD11" s="85">
        <v>2890</v>
      </c>
      <c r="AE11" s="102">
        <v>88.9</v>
      </c>
      <c r="AF11" s="85">
        <v>2448</v>
      </c>
      <c r="AG11" s="102">
        <v>82.7</v>
      </c>
      <c r="AH11" s="85">
        <v>2495</v>
      </c>
      <c r="AI11" s="102">
        <v>84.3</v>
      </c>
    </row>
    <row r="12" spans="1:35" ht="30" customHeight="1" thickBo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0"/>
      <c r="L12" s="99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</row>
    <row r="13" spans="1:35" ht="20.100000000000001" customHeight="1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5" ht="20.100000000000001" customHeight="1">
      <c r="A14" s="7" t="s">
        <v>85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</sheetData>
  <mergeCells count="22">
    <mergeCell ref="A2:AC2"/>
    <mergeCell ref="Z4:AA4"/>
    <mergeCell ref="AB4:AC4"/>
    <mergeCell ref="A3:S3"/>
    <mergeCell ref="P4:Q4"/>
    <mergeCell ref="R4:S4"/>
    <mergeCell ref="A12:K12"/>
    <mergeCell ref="A6:K6"/>
    <mergeCell ref="A7:K7"/>
    <mergeCell ref="A8:K8"/>
    <mergeCell ref="A9:K9"/>
    <mergeCell ref="A11:K11"/>
    <mergeCell ref="AH4:AI4"/>
    <mergeCell ref="AD4:AE4"/>
    <mergeCell ref="X4:Y4"/>
    <mergeCell ref="A4:K5"/>
    <mergeCell ref="A10:K10"/>
    <mergeCell ref="V4:W4"/>
    <mergeCell ref="L4:M4"/>
    <mergeCell ref="N4:O4"/>
    <mergeCell ref="T4:U4"/>
    <mergeCell ref="AF4:AG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95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53</vt:lpstr>
      <vt:lpstr>54</vt:lpstr>
      <vt:lpstr>55</vt:lpstr>
      <vt:lpstr>'53'!Print_Area</vt:lpstr>
      <vt:lpstr>'54'!Print_Area</vt:lpstr>
      <vt:lpstr>'55'!Print_Area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2024-09-05T07:21:40Z</dcterms:created>
  <dcterms:modified xsi:type="dcterms:W3CDTF">2024-09-05T07:21:45Z</dcterms:modified>
</cp:coreProperties>
</file>